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worksheets/sheet10.xml" ContentType="application/vnd.openxmlformats-officedocument.spreadsheetml.worksheet+xml"/>
  <Override PartName="/xl/drawings/drawing2.xml" ContentType="application/vnd.openxmlformats-officedocument.drawing+xml"/>
  <Override PartName="/xl/worksheets/sheet11.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INSTRUCTIONS" sheetId="2" state="visible" r:id="rId2"/>
    <sheet name="CL21a — Operations" sheetId="3" state="visible" r:id="rId3"/>
    <sheet name="CL21b — Pressure" sheetId="4" state="visible" r:id="rId4"/>
    <sheet name="CL21c — Performance" sheetId="5" state="visible" r:id="rId5"/>
    <sheet name="CL21d — MMV Results" sheetId="6" state="visible" r:id="rId6"/>
    <sheet name="CL21e — Monthly Data" sheetId="7" state="visible" r:id="rId7"/>
    <sheet name="CL21f — Volume Tables" sheetId="8" state="visible" r:id="rId8"/>
    <sheet name="CL21g — Hall Plot" sheetId="9" state="visible" r:id="rId9"/>
    <sheet name="CL21h — Daily Plots" sheetId="10" state="visible" r:id="rId10"/>
    <sheet name="CL21ijk — Assessments" sheetId="11" state="visible" r:id="rId11"/>
  </sheets>
  <definedNames/>
  <calcPr calcId="124519" fullCalcOnLoad="1"/>
</workbook>
</file>

<file path=xl/styles.xml><?xml version="1.0" encoding="utf-8"?>
<styleSheet xmlns="http://schemas.openxmlformats.org/spreadsheetml/2006/main">
  <numFmts count="7">
    <numFmt numFmtId="164" formatCode="YYYY-MM-DD"/>
    <numFmt numFmtId="165" formatCode="0.0"/>
    <numFmt numFmtId="166" formatCode="0.0%"/>
    <numFmt numFmtId="167" formatCode="—"/>
    <numFmt numFmtId="168" formatCode="0.000"/>
    <numFmt numFmtId="169" formatCode="0.0000"/>
    <numFmt numFmtId="170" formatCode="YYYY-MM"/>
  </numFmts>
  <fonts count="21">
    <font>
      <name val="Calibri"/>
      <family val="2"/>
      <color theme="1"/>
      <sz val="11"/>
      <scheme val="minor"/>
    </font>
    <font>
      <name val="Calibri"/>
      <color rgb="00999999"/>
      <sz val="11"/>
    </font>
    <font>
      <name val="Calibri"/>
      <b val="1"/>
      <color rgb="000A1628"/>
      <sz val="30"/>
    </font>
    <font>
      <name val="Calibri"/>
      <color rgb="000077B6"/>
      <sz val="15"/>
    </font>
    <font>
      <name val="Calibri"/>
      <b val="1"/>
      <color rgb="000A1628"/>
      <sz val="10"/>
    </font>
    <font>
      <name val="Calibri"/>
      <sz val="10"/>
    </font>
    <font>
      <name val="Calibri"/>
      <i val="1"/>
      <color rgb="00C0392B"/>
      <sz val="9"/>
    </font>
    <font>
      <name val="Calibri"/>
      <b val="1"/>
      <color rgb="00FFFFFF"/>
      <sz val="10"/>
    </font>
    <font>
      <name val="Calibri"/>
      <color rgb="000A1628"/>
      <sz val="9"/>
    </font>
    <font>
      <name val="Calibri"/>
      <b val="1"/>
      <color rgb="000077B6"/>
      <sz val="9"/>
    </font>
    <font>
      <name val="Calibri"/>
      <b val="1"/>
      <color rgb="00FFFFFF"/>
      <sz val="12"/>
    </font>
    <font>
      <name val="Calibri"/>
      <i val="1"/>
      <color rgb="00555555"/>
      <sz val="9"/>
    </font>
    <font>
      <name val="Calibri"/>
      <b val="1"/>
      <color rgb="00FFFFFF"/>
      <sz val="9"/>
    </font>
    <font>
      <name val="Calibri"/>
      <i val="1"/>
      <color rgb="001A7A4A"/>
      <sz val="10"/>
    </font>
    <font>
      <name val="Calibri"/>
      <b val="1"/>
      <color rgb="000A1628"/>
      <sz val="9"/>
    </font>
    <font>
      <name val="Calibri"/>
      <b val="1"/>
      <color rgb="00FFFFFF"/>
      <sz val="11"/>
    </font>
    <font>
      <name val="Calibri"/>
      <b val="1"/>
      <color rgb="00FFFFFF"/>
      <sz val="8"/>
    </font>
    <font>
      <name val="Calibri"/>
      <b val="1"/>
      <color rgb="000A1628"/>
      <sz val="8"/>
    </font>
    <font>
      <name val="Calibri"/>
      <i val="1"/>
      <color rgb="000A1628"/>
      <sz val="7"/>
    </font>
    <font>
      <name val="Calibri"/>
      <i val="1"/>
      <color rgb="001A7A4A"/>
      <sz val="7"/>
    </font>
    <font>
      <name val="Calibri"/>
      <i val="1"/>
      <color rgb="00888888"/>
      <sz val="9"/>
    </font>
  </fonts>
  <fills count="13">
    <fill>
      <patternFill/>
    </fill>
    <fill>
      <patternFill patternType="gray125"/>
    </fill>
    <fill>
      <patternFill patternType="solid">
        <fgColor rgb="000077B6"/>
      </patternFill>
    </fill>
    <fill>
      <patternFill patternType="solid">
        <fgColor rgb="00FFFDE7"/>
      </patternFill>
    </fill>
    <fill>
      <patternFill patternType="solid">
        <fgColor rgb="00FDECEA"/>
      </patternFill>
    </fill>
    <fill>
      <patternFill patternType="solid">
        <fgColor rgb="000A1628"/>
      </patternFill>
    </fill>
    <fill>
      <patternFill patternType="solid">
        <fgColor rgb="00E8F5E9"/>
      </patternFill>
    </fill>
    <fill>
      <patternFill patternType="solid">
        <fgColor rgb="00E8F4FD"/>
      </patternFill>
    </fill>
    <fill>
      <patternFill patternType="solid">
        <fgColor rgb="00F5F5F5"/>
      </patternFill>
    </fill>
    <fill>
      <patternFill patternType="solid">
        <fgColor rgb="002C6E8A"/>
      </patternFill>
    </fill>
    <fill>
      <patternFill patternType="solid">
        <fgColor rgb="00FFFFFF"/>
      </patternFill>
    </fill>
    <fill>
      <patternFill patternType="solid">
        <fgColor rgb="00FFFBF0"/>
      </patternFill>
    </fill>
    <fill>
      <patternFill patternType="solid">
        <fgColor rgb="001A7A4A"/>
      </patternFill>
    </fill>
  </fills>
  <borders count="18">
    <border>
      <left/>
      <right/>
      <top/>
      <bottom/>
      <diagonal/>
    </border>
    <border>
      <left style="thin">
        <color rgb="000077B6"/>
      </left>
      <right style="thin">
        <color rgb="000077B6"/>
      </right>
      <top style="thin">
        <color rgb="000077B6"/>
      </top>
      <bottom style="thin">
        <color rgb="000077B6"/>
      </bottom>
    </border>
    <border>
      <left style="medium">
        <color rgb="00C0392B"/>
      </left>
      <right style="medium">
        <color rgb="00C0392B"/>
      </right>
      <top style="medium">
        <color rgb="00C0392B"/>
      </top>
      <bottom style="medium">
        <color rgb="00C0392B"/>
      </bottom>
    </border>
    <border>
      <left style="medium">
        <color rgb="000077B6"/>
      </left>
      <right style="medium">
        <color rgb="000077B6"/>
      </right>
      <top style="medium">
        <color rgb="000077B6"/>
      </top>
      <bottom style="medium">
        <color rgb="000077B6"/>
      </bottom>
    </border>
    <border>
      <left/>
      <right/>
      <top style="medium">
        <color rgb="000077B6"/>
      </top>
      <bottom/>
      <diagonal/>
    </border>
    <border>
      <left/>
      <right style="medium">
        <color rgb="000077B6"/>
      </right>
      <top style="medium">
        <color rgb="000077B6"/>
      </top>
      <bottom/>
      <diagonal/>
    </border>
    <border>
      <left/>
      <right/>
      <top style="medium">
        <color rgb="000077B6"/>
      </top>
      <bottom style="medium">
        <color rgb="000077B6"/>
      </bottom>
      <diagonal/>
    </border>
    <border>
      <left/>
      <right style="medium">
        <color rgb="000077B6"/>
      </right>
      <top style="medium">
        <color rgb="000077B6"/>
      </top>
      <bottom style="medium">
        <color rgb="000077B6"/>
      </bottom>
      <diagonal/>
    </border>
    <border>
      <left style="thin">
        <color rgb="00BBDEFB"/>
      </left>
      <right style="thin">
        <color rgb="00BBDEFB"/>
      </right>
      <top style="thin">
        <color rgb="00BBDEFB"/>
      </top>
      <bottom style="thin">
        <color rgb="00BBDEFB"/>
      </bottom>
    </border>
    <border>
      <left style="thin">
        <color rgb="00DDDDDD"/>
      </left>
      <right style="thin">
        <color rgb="00DDDDDD"/>
      </right>
      <top style="thin">
        <color rgb="00DDDDDD"/>
      </top>
      <bottom style="thin">
        <color rgb="00DDDDDD"/>
      </bottom>
    </border>
    <border>
      <left/>
      <right/>
      <top style="thin">
        <color rgb="00DDDDDD"/>
      </top>
      <bottom/>
      <diagonal/>
    </border>
    <border>
      <left/>
      <right style="thin">
        <color rgb="00DDDDDD"/>
      </right>
      <top style="thin">
        <color rgb="00DDDDDD"/>
      </top>
      <bottom/>
      <diagonal/>
    </border>
    <border>
      <left/>
      <right/>
      <top style="thin">
        <color rgb="00DDDDDD"/>
      </top>
      <bottom style="thin">
        <color rgb="00DDDDDD"/>
      </bottom>
      <diagonal/>
    </border>
    <border>
      <left/>
      <right style="thin">
        <color rgb="00DDDDDD"/>
      </right>
      <top style="thin">
        <color rgb="00DDDDDD"/>
      </top>
      <bottom style="thin">
        <color rgb="00DDDDDD"/>
      </bottom>
      <diagonal/>
    </border>
    <border>
      <left/>
      <right/>
      <top style="thin">
        <color rgb="00BBDEFB"/>
      </top>
      <bottom/>
      <diagonal/>
    </border>
    <border>
      <left/>
      <right style="thin">
        <color rgb="00BBDEFB"/>
      </right>
      <top style="thin">
        <color rgb="00BBDEFB"/>
      </top>
      <bottom/>
      <diagonal/>
    </border>
    <border>
      <left/>
      <right/>
      <top style="thin">
        <color rgb="00BBDEFB"/>
      </top>
      <bottom style="thin">
        <color rgb="00BBDEFB"/>
      </bottom>
      <diagonal/>
    </border>
    <border>
      <left/>
      <right style="thin">
        <color rgb="00BBDEFB"/>
      </right>
      <top style="thin">
        <color rgb="00BBDEFB"/>
      </top>
      <bottom style="thin">
        <color rgb="00BBDEFB"/>
      </bottom>
      <diagonal/>
    </border>
  </borders>
  <cellStyleXfs count="1">
    <xf numFmtId="0" fontId="0" fillId="0" borderId="0"/>
  </cellStyleXfs>
  <cellXfs count="54">
    <xf numFmtId="0" fontId="0" fillId="0" borderId="0" pivotButton="0" quotePrefix="0" xfId="0"/>
    <xf numFmtId="0" fontId="1" fillId="0" borderId="0" applyAlignment="1" pivotButton="0" quotePrefix="0" xfId="0">
      <alignment horizontal="center"/>
    </xf>
    <xf numFmtId="0" fontId="2" fillId="0" borderId="0" applyAlignment="1" pivotButton="0" quotePrefix="0" xfId="0">
      <alignment horizontal="center" vertical="bottom"/>
    </xf>
    <xf numFmtId="0" fontId="3" fillId="0" borderId="0" applyAlignment="1" pivotButton="0" quotePrefix="0" xfId="0">
      <alignment horizontal="center" vertical="top"/>
    </xf>
    <xf numFmtId="0" fontId="0" fillId="2" borderId="0" pivotButton="0" quotePrefix="0" xfId="0"/>
    <xf numFmtId="0" fontId="4" fillId="0" borderId="0" applyAlignment="1" pivotButton="0" quotePrefix="0" xfId="0">
      <alignment horizontal="right" vertical="center"/>
    </xf>
    <xf numFmtId="0" fontId="5" fillId="3" borderId="1" applyAlignment="1" pivotButton="0" quotePrefix="0" xfId="0">
      <alignment horizontal="left" vertical="center" indent="1"/>
    </xf>
    <xf numFmtId="0" fontId="6" fillId="4" borderId="2" applyAlignment="1" pivotButton="0" quotePrefix="0" xfId="0">
      <alignment horizontal="left" vertical="center" wrapText="1" indent="1"/>
    </xf>
    <xf numFmtId="0" fontId="7" fillId="5" borderId="3" applyAlignment="1" pivotButton="0" quotePrefix="0" xfId="0">
      <alignment horizontal="left" vertical="center" indent="1"/>
    </xf>
    <xf numFmtId="0" fontId="0" fillId="0" borderId="6" pivotButton="0" quotePrefix="0" xfId="0"/>
    <xf numFmtId="0" fontId="0" fillId="0" borderId="7" pivotButton="0" quotePrefix="0" xfId="0"/>
    <xf numFmtId="0" fontId="8" fillId="3" borderId="8" applyAlignment="1" pivotButton="0" quotePrefix="0" xfId="0">
      <alignment horizontal="left" vertical="center" indent="1"/>
    </xf>
    <xf numFmtId="0" fontId="8" fillId="6" borderId="8" applyAlignment="1" pivotButton="0" quotePrefix="0" xfId="0">
      <alignment horizontal="left" vertical="center" indent="1"/>
    </xf>
    <xf numFmtId="0" fontId="8" fillId="7" borderId="8" applyAlignment="1" pivotButton="0" quotePrefix="0" xfId="0">
      <alignment horizontal="left" vertical="center" indent="1"/>
    </xf>
    <xf numFmtId="0" fontId="8" fillId="4" borderId="8" applyAlignment="1" pivotButton="0" quotePrefix="0" xfId="0">
      <alignment horizontal="left" vertical="center" indent="1"/>
    </xf>
    <xf numFmtId="0" fontId="8" fillId="8" borderId="8" applyAlignment="1" pivotButton="0" quotePrefix="0" xfId="0">
      <alignment horizontal="left" vertical="center" indent="1"/>
    </xf>
    <xf numFmtId="0" fontId="7" fillId="9" borderId="3" applyAlignment="1" pivotButton="0" quotePrefix="0" xfId="0">
      <alignment horizontal="left" vertical="center" indent="1"/>
    </xf>
    <xf numFmtId="0" fontId="9" fillId="7" borderId="8" applyAlignment="1" pivotButton="0" quotePrefix="0" xfId="0">
      <alignment horizontal="left" vertical="center" indent="1"/>
    </xf>
    <xf numFmtId="0" fontId="8" fillId="10" borderId="8" applyAlignment="1" pivotButton="0" quotePrefix="0" xfId="0">
      <alignment horizontal="left" vertical="center" indent="1"/>
    </xf>
    <xf numFmtId="0" fontId="10" fillId="5" borderId="3" applyAlignment="1" pivotButton="0" quotePrefix="0" xfId="0">
      <alignment horizontal="left" vertical="center" indent="1"/>
    </xf>
    <xf numFmtId="0" fontId="11" fillId="11" borderId="9" applyAlignment="1" pivotButton="0" quotePrefix="0" xfId="0">
      <alignment horizontal="left" vertical="center" wrapText="1" indent="1"/>
    </xf>
    <xf numFmtId="0" fontId="0" fillId="0" borderId="12" pivotButton="0" quotePrefix="0" xfId="0"/>
    <xf numFmtId="0" fontId="0" fillId="0" borderId="13" pivotButton="0" quotePrefix="0" xfId="0"/>
    <xf numFmtId="0" fontId="7" fillId="2" borderId="3" applyAlignment="1" pivotButton="0" quotePrefix="0" xfId="0">
      <alignment horizontal="center" vertical="center" wrapText="1"/>
    </xf>
    <xf numFmtId="0" fontId="7" fillId="9" borderId="3" applyAlignment="1" pivotButton="0" quotePrefix="0" xfId="0">
      <alignment horizontal="left" vertical="center" wrapText="1"/>
    </xf>
    <xf numFmtId="0" fontId="8" fillId="10" borderId="8" applyAlignment="1" pivotButton="0" quotePrefix="0" xfId="0">
      <alignment horizontal="left" vertical="top" wrapText="1" indent="1"/>
    </xf>
    <xf numFmtId="0" fontId="12" fillId="2" borderId="3" applyAlignment="1" pivotButton="0" quotePrefix="0" xfId="0">
      <alignment horizontal="center" vertical="center" wrapText="1"/>
    </xf>
    <xf numFmtId="164" fontId="5" fillId="3" borderId="1" applyAlignment="1" pivotButton="0" quotePrefix="0" xfId="0">
      <alignment horizontal="left" vertical="center" indent="1"/>
    </xf>
    <xf numFmtId="165" fontId="13" fillId="6" borderId="8" applyAlignment="1" pivotButton="0" quotePrefix="0" xfId="0">
      <alignment horizontal="center" vertical="center"/>
    </xf>
    <xf numFmtId="166" fontId="13" fillId="6" borderId="8" applyAlignment="1" pivotButton="0" quotePrefix="0" xfId="0">
      <alignment horizontal="center" vertical="center"/>
    </xf>
    <xf numFmtId="0" fontId="4" fillId="8" borderId="8" applyAlignment="1" pivotButton="0" quotePrefix="0" xfId="0">
      <alignment horizontal="left" vertical="center" indent="1"/>
    </xf>
    <xf numFmtId="0" fontId="0" fillId="0" borderId="16" pivotButton="0" quotePrefix="0" xfId="0"/>
    <xf numFmtId="0" fontId="0" fillId="0" borderId="17" pivotButton="0" quotePrefix="0" xfId="0"/>
    <xf numFmtId="0" fontId="5" fillId="3" borderId="1" applyAlignment="1" pivotButton="0" quotePrefix="0" xfId="0">
      <alignment horizontal="left" vertical="top" wrapText="1" indent="1"/>
    </xf>
    <xf numFmtId="0" fontId="14" fillId="8" borderId="8" applyAlignment="1" pivotButton="0" quotePrefix="0" xfId="0">
      <alignment horizontal="left" vertical="center" indent="1"/>
    </xf>
    <xf numFmtId="0" fontId="15" fillId="5" borderId="3" applyAlignment="1" pivotButton="0" quotePrefix="0" xfId="0">
      <alignment horizontal="center" vertical="center" wrapText="1"/>
    </xf>
    <xf numFmtId="0" fontId="12" fillId="9" borderId="3" applyAlignment="1" pivotButton="0" quotePrefix="0" xfId="0">
      <alignment horizontal="center" vertical="center" wrapText="1"/>
    </xf>
    <xf numFmtId="0" fontId="16" fillId="9" borderId="3" applyAlignment="1" pivotButton="0" quotePrefix="0" xfId="0">
      <alignment horizontal="center" vertical="center" wrapText="1"/>
    </xf>
    <xf numFmtId="0" fontId="16" fillId="2" borderId="3" applyAlignment="1" pivotButton="0" quotePrefix="0" xfId="0">
      <alignment horizontal="center" vertical="center" wrapText="1"/>
    </xf>
    <xf numFmtId="0" fontId="16" fillId="12" borderId="3" applyAlignment="1" pivotButton="0" quotePrefix="0" xfId="0">
      <alignment horizontal="center" vertical="center" wrapText="1"/>
    </xf>
    <xf numFmtId="0" fontId="17" fillId="8" borderId="3" applyAlignment="1" pivotButton="0" quotePrefix="0" xfId="0">
      <alignment horizontal="center" vertical="center" wrapText="1"/>
    </xf>
    <xf numFmtId="0" fontId="18" fillId="3" borderId="8" applyAlignment="1" pivotButton="0" quotePrefix="0" xfId="0">
      <alignment horizontal="center" vertical="center"/>
    </xf>
    <xf numFmtId="0" fontId="19" fillId="6" borderId="8" applyAlignment="1" pivotButton="0" quotePrefix="0" xfId="0">
      <alignment horizontal="center" vertical="center"/>
    </xf>
    <xf numFmtId="167" fontId="5" fillId="3" borderId="1" applyAlignment="1" pivotButton="0" quotePrefix="0" xfId="0">
      <alignment horizontal="left" vertical="center" indent="1"/>
    </xf>
    <xf numFmtId="168" fontId="5" fillId="3" borderId="1" applyAlignment="1" pivotButton="0" quotePrefix="0" xfId="0">
      <alignment horizontal="left" vertical="center" indent="1"/>
    </xf>
    <xf numFmtId="169" fontId="5" fillId="3" borderId="1" applyAlignment="1" pivotButton="0" quotePrefix="0" xfId="0">
      <alignment horizontal="left" vertical="center" indent="1"/>
    </xf>
    <xf numFmtId="168" fontId="13" fillId="6" borderId="8" applyAlignment="1" pivotButton="0" quotePrefix="0" xfId="0">
      <alignment horizontal="center" vertical="center"/>
    </xf>
    <xf numFmtId="165" fontId="5" fillId="3" borderId="1" applyAlignment="1" pivotButton="0" quotePrefix="0" xfId="0">
      <alignment horizontal="left" vertical="center" indent="1"/>
    </xf>
    <xf numFmtId="1" fontId="5" fillId="3" borderId="1" applyAlignment="1" pivotButton="0" quotePrefix="0" xfId="0">
      <alignment horizontal="left" vertical="center" indent="1"/>
    </xf>
    <xf numFmtId="0" fontId="7" fillId="5" borderId="8" applyAlignment="1" pivotButton="0" quotePrefix="0" xfId="0">
      <alignment horizontal="left" vertical="center" indent="1"/>
    </xf>
    <xf numFmtId="0" fontId="13" fillId="6" borderId="8" applyAlignment="1" pivotButton="0" quotePrefix="0" xfId="0">
      <alignment horizontal="center" vertical="center"/>
    </xf>
    <xf numFmtId="170" fontId="5" fillId="3" borderId="1" applyAlignment="1" pivotButton="0" quotePrefix="0" xfId="0">
      <alignment horizontal="left" vertical="center" indent="1"/>
    </xf>
    <xf numFmtId="1" fontId="13" fillId="6" borderId="8" applyAlignment="1" pivotButton="0" quotePrefix="0" xfId="0">
      <alignment horizontal="center" vertical="center"/>
    </xf>
    <xf numFmtId="0" fontId="20" fillId="7" borderId="8" applyAlignment="1" pivotButton="0" quotePrefix="0" xfId="0">
      <alignment horizontal="left" vertical="top" wrapText="1" inden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styles" Target="styles.xml" Id="rId12" /><Relationship Type="http://schemas.openxmlformats.org/officeDocument/2006/relationships/theme" Target="theme/theme1.xml" Id="rId13" /></Relationships>
</file>

<file path=xl/charts/chart1.xml><?xml version="1.0" encoding="utf-8"?>
<chartSpace xmlns:a="http://schemas.openxmlformats.org/drawingml/2006/main" xmlns="http://schemas.openxmlformats.org/drawingml/2006/chart">
  <style val="10"/>
  <chart>
    <title>
      <tx>
        <rich>
          <a:bodyPr/>
          <a:p>
            <a:pPr>
              <a:defRPr/>
            </a:pPr>
            <a:r>
              <a:t>Hall Plot — Cumulative Volume vs. Cumulative BHIP×Time</a:t>
            </a:r>
          </a:p>
        </rich>
      </tx>
    </title>
    <plotArea>
      <scatterChart>
        <ser>
          <idx val="0"/>
          <order val="0"/>
          <tx>
            <v>Hall Plot</v>
          </tx>
          <spPr>
            <a:ln w="18000">
              <a:solidFill>
                <a:srgbClr val="0077B6"/>
              </a:solidFill>
              <a:prstDash val="solid"/>
            </a:ln>
          </spPr>
          <marker>
            <symbol val="circle"/>
            <size val="4"/>
            <spPr>
              <a:ln>
                <a:prstDash val="solid"/>
              </a:ln>
            </spPr>
          </marker>
          <xVal>
            <numRef>
              <f>'CL21g — Hall Plot'!$F$7:$F$66</f>
            </numRef>
          </xVal>
          <yVal>
            <numRef>
              <f>'CL21g — Hall Plot'!$G$7:$G$66</f>
            </numRef>
          </yVal>
        </ser>
        <axId val="10"/>
        <axId val="20"/>
      </scatterChart>
      <valAx>
        <axId val="10"/>
        <scaling>
          <orientation val="minMax"/>
        </scaling>
        <axPos val="l"/>
        <majorGridlines/>
        <title>
          <tx>
            <rich>
              <a:bodyPr/>
              <a:p>
                <a:pPr>
                  <a:defRPr/>
                </a:pPr>
                <a:r>
                  <a:t>Cumulative Injected Volume (tonnes)</a:t>
                </a:r>
              </a:p>
            </rich>
          </tx>
        </title>
        <numFmt formatCode="0" sourceLinked="0"/>
        <majorTickMark val="none"/>
        <minorTickMark val="none"/>
        <crossAx val="20"/>
      </valAx>
      <valAx>
        <axId val="20"/>
        <scaling>
          <orientation val="minMax"/>
        </scaling>
        <axPos val="l"/>
        <majorGridlines/>
        <title>
          <tx>
            <rich>
              <a:bodyPr/>
              <a:p>
                <a:pPr>
                  <a:defRPr/>
                </a:pPr>
                <a:r>
                  <a:t>Hall Number  ∑(BHIP × Hours)</a:t>
                </a:r>
              </a:p>
            </rich>
          </tx>
        </title>
        <numFmt formatCode="0" sourceLinked="0"/>
        <majorTickMark val="none"/>
        <minorTickMark val="none"/>
        <crossAx val="10"/>
      </valAx>
    </plotArea>
    <legend>
      <legendPos val="r"/>
    </legend>
    <plotVisOnly val="1"/>
    <dispBlanksAs val="gap"/>
  </chart>
</chartSpace>
</file>

<file path=xl/charts/chart2.xml><?xml version="1.0" encoding="utf-8"?>
<chartSpace xmlns:a="http://schemas.openxmlformats.org/drawingml/2006/main" xmlns="http://schemas.openxmlformats.org/drawingml/2006/chart">
  <style val="10"/>
  <chart>
    <title>
      <tx>
        <rich>
          <a:bodyPr/>
          <a:p>
            <a:pPr>
              <a:defRPr/>
            </a:pPr>
            <a:r>
              <a:t>Daily CO₂ Injection Rate vs. Time</a:t>
            </a:r>
          </a:p>
        </rich>
      </tx>
    </title>
    <plotArea>
      <lineChart>
        <grouping val="standard"/>
        <ser>
          <idx val="0"/>
          <order val="0"/>
          <tx>
            <v>Daily Rate (t/d)</v>
          </tx>
          <spPr>
            <a:ln w="12000">
              <a:solidFill>
                <a:srgbClr val="0077B6"/>
              </a:solidFill>
              <a:prstDash val="solid"/>
            </a:ln>
          </spPr>
          <marker>
            <symbol val="none"/>
            <spPr>
              <a:ln>
                <a:prstDash val="solid"/>
              </a:ln>
            </spPr>
          </marker>
          <cat>
            <numRef>
              <f>'CL21h — Daily Plots'!$A$7:$A$371</f>
            </numRef>
          </cat>
          <val>
            <numRef>
              <f>'CL21h — Daily Plots'!$B$7:$B$371</f>
            </numRef>
          </val>
        </ser>
        <axId val="10"/>
        <axId val="100"/>
      </lineChart>
      <catAx>
        <axId val="10"/>
        <scaling>
          <orientation val="minMax"/>
        </scaling>
        <axPos val="l"/>
        <title>
          <tx>
            <rich>
              <a:bodyPr/>
              <a:p>
                <a:pPr>
                  <a:defRPr/>
                </a:pPr>
                <a:r>
                  <a:t>Date</a:t>
                </a:r>
              </a:p>
            </rich>
          </tx>
        </title>
        <majorTickMark val="none"/>
        <minorTickMark val="none"/>
        <crossAx val="100"/>
        <lblOffset val="100"/>
      </catAx>
      <valAx>
        <axId val="100"/>
        <scaling>
          <orientation val="minMax"/>
        </scaling>
        <axPos val="l"/>
        <majorGridlines/>
        <title>
          <tx>
            <rich>
              <a:bodyPr/>
              <a:p>
                <a:pPr>
                  <a:defRPr/>
                </a:pPr>
                <a:r>
                  <a:t>Daily Injection Rate (t/d)</a:t>
                </a:r>
              </a:p>
            </rich>
          </tx>
        </title>
        <numFmt formatCode="0.0" sourceLinked="0"/>
        <majorTickMark val="none"/>
        <minorTickMark val="none"/>
        <crossAx val="10"/>
      </valAx>
    </plotArea>
    <legend>
      <legendPos val="r"/>
    </legend>
    <plotVisOnly val="1"/>
    <dispBlanksAs val="gap"/>
  </chart>
</chartSpace>
</file>

<file path=xl/charts/chart3.xml><?xml version="1.0" encoding="utf-8"?>
<chartSpace xmlns:a="http://schemas.openxmlformats.org/drawingml/2006/main" xmlns="http://schemas.openxmlformats.org/drawingml/2006/chart">
  <style val="10"/>
  <chart>
    <title>
      <tx>
        <rich>
          <a:bodyPr/>
          <a:p>
            <a:pPr>
              <a:defRPr/>
            </a:pPr>
            <a:r>
              <a:t>Daily Pressures vs. Time (WHP, BHIP, Reservoir P)</a:t>
            </a:r>
          </a:p>
        </rich>
      </tx>
    </title>
    <plotArea>
      <lineChart>
        <grouping val="standard"/>
        <ser>
          <idx val="0"/>
          <order val="0"/>
          <tx>
            <v>WHP (kPa)</v>
          </tx>
          <spPr>
            <a:ln w="12000">
              <a:solidFill>
                <a:srgbClr val="00B4D8"/>
              </a:solidFill>
              <a:prstDash val="solid"/>
            </a:ln>
          </spPr>
          <marker>
            <symbol val="none"/>
            <spPr>
              <a:ln>
                <a:prstDash val="solid"/>
              </a:ln>
            </spPr>
          </marker>
          <cat>
            <numRef>
              <f>'CL21h — Daily Plots'!$A$7:$A$371</f>
            </numRef>
          </cat>
          <val>
            <numRef>
              <f>'CL21h — Daily Plots'!$C$7:$C$371</f>
            </numRef>
          </val>
        </ser>
        <ser>
          <idx val="1"/>
          <order val="1"/>
          <tx>
            <v>BHIP (kPa)</v>
          </tx>
          <spPr>
            <a:ln w="12000">
              <a:solidFill>
                <a:srgbClr val="0077B6"/>
              </a:solidFill>
              <a:prstDash val="solid"/>
            </a:ln>
          </spPr>
          <marker>
            <symbol val="none"/>
            <spPr>
              <a:ln>
                <a:prstDash val="solid"/>
              </a:ln>
            </spPr>
          </marker>
          <cat>
            <numRef>
              <f>'CL21h — Daily Plots'!$A$7:$A$371</f>
            </numRef>
          </cat>
          <val>
            <numRef>
              <f>'CL21h — Daily Plots'!$D$7:$D$371</f>
            </numRef>
          </val>
        </ser>
        <ser>
          <idx val="2"/>
          <order val="2"/>
          <tx>
            <v>Res. P (kPa)</v>
          </tx>
          <spPr>
            <a:ln w="12000">
              <a:solidFill>
                <a:srgbClr val="10B981"/>
              </a:solidFill>
              <a:prstDash val="solid"/>
            </a:ln>
          </spPr>
          <marker>
            <symbol val="none"/>
            <spPr>
              <a:ln>
                <a:prstDash val="solid"/>
              </a:ln>
            </spPr>
          </marker>
          <cat>
            <numRef>
              <f>'CL21h — Daily Plots'!$A$7:$A$371</f>
            </numRef>
          </cat>
          <val>
            <numRef>
              <f>'CL21h — Daily Plots'!$E$7:$E$371</f>
            </numRef>
          </val>
        </ser>
        <axId val="10"/>
        <axId val="100"/>
      </lineChart>
      <catAx>
        <axId val="10"/>
        <scaling>
          <orientation val="minMax"/>
        </scaling>
        <axPos val="l"/>
        <title>
          <tx>
            <rich>
              <a:bodyPr/>
              <a:p>
                <a:pPr>
                  <a:defRPr/>
                </a:pPr>
                <a:r>
                  <a:t>Date</a:t>
                </a:r>
              </a:p>
            </rich>
          </tx>
        </title>
        <majorTickMark val="none"/>
        <minorTickMark val="none"/>
        <crossAx val="100"/>
        <lblOffset val="100"/>
      </catAx>
      <valAx>
        <axId val="100"/>
        <scaling>
          <orientation val="minMax"/>
        </scaling>
        <axPos val="l"/>
        <majorGridlines/>
        <title>
          <tx>
            <rich>
              <a:bodyPr/>
              <a:p>
                <a:pPr>
                  <a:defRPr/>
                </a:pPr>
                <a:r>
                  <a:t>Pressure (kPa)</a:t>
                </a:r>
              </a:p>
            </rich>
          </tx>
        </title>
        <majorTickMark val="none"/>
        <minorTickMark val="none"/>
        <crossAx val="10"/>
      </valAx>
    </plotArea>
    <legend>
      <legendPos val="r"/>
    </legend>
    <plotVisOnly val="1"/>
    <dispBlanksAs val="gap"/>
  </chart>
</chartSpace>
</file>

<file path=xl/charts/chart4.xml><?xml version="1.0" encoding="utf-8"?>
<chartSpace xmlns:a="http://schemas.openxmlformats.org/drawingml/2006/main" xmlns="http://schemas.openxmlformats.org/drawingml/2006/chart">
  <style val="10"/>
  <chart>
    <title>
      <tx>
        <rich>
          <a:bodyPr/>
          <a:p>
            <a:pPr>
              <a:defRPr/>
            </a:pPr>
            <a:r>
              <a:t>Cumulative CO₂ Injected vs. Time</a:t>
            </a:r>
          </a:p>
        </rich>
      </tx>
    </title>
    <plotArea>
      <lineChart>
        <grouping val="standard"/>
        <ser>
          <idx val="0"/>
          <order val="0"/>
          <tx>
            <v>Cumulative Volume (t)</v>
          </tx>
          <spPr>
            <a:ln w="12000">
              <a:solidFill>
                <a:srgbClr val="10B981"/>
              </a:solidFill>
              <a:prstDash val="solid"/>
            </a:ln>
          </spPr>
          <marker>
            <symbol val="none"/>
            <spPr>
              <a:ln>
                <a:prstDash val="solid"/>
              </a:ln>
            </spPr>
          </marker>
          <cat>
            <numRef>
              <f>'CL21h — Daily Plots'!$A$7:$A$371</f>
            </numRef>
          </cat>
          <val>
            <numRef>
              <f>'CL21h — Daily Plots'!$F$7:$F$371</f>
            </numRef>
          </val>
        </ser>
        <axId val="10"/>
        <axId val="100"/>
      </lineChart>
      <catAx>
        <axId val="10"/>
        <scaling>
          <orientation val="minMax"/>
        </scaling>
        <axPos val="l"/>
        <title>
          <tx>
            <rich>
              <a:bodyPr/>
              <a:p>
                <a:pPr>
                  <a:defRPr/>
                </a:pPr>
                <a:r>
                  <a:t>Date</a:t>
                </a:r>
              </a:p>
            </rich>
          </tx>
        </title>
        <majorTickMark val="none"/>
        <minorTickMark val="none"/>
        <crossAx val="100"/>
        <lblOffset val="100"/>
      </catAx>
      <valAx>
        <axId val="100"/>
        <scaling>
          <orientation val="minMax"/>
        </scaling>
        <axPos val="l"/>
        <majorGridlines/>
        <title>
          <tx>
            <rich>
              <a:bodyPr/>
              <a:p>
                <a:pPr>
                  <a:defRPr/>
                </a:pPr>
                <a:r>
                  <a:t>Cumulative Volume (tonnes)</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 /></Relationships>
</file>

<file path=xl/drawings/_rels/drawing2.xml.rels><Relationships xmlns="http://schemas.openxmlformats.org/package/2006/relationships"><Relationship Type="http://schemas.openxmlformats.org/officeDocument/2006/relationships/chart" Target="/xl/charts/chart2.xml" Id="rId1" /><Relationship Type="http://schemas.openxmlformats.org/officeDocument/2006/relationships/chart" Target="/xl/charts/chart3.xml" Id="rId2" /><Relationship Type="http://schemas.openxmlformats.org/officeDocument/2006/relationships/chart" Target="/xl/charts/chart4.xml" Id="rId3"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0</col>
      <colOff>0</colOff>
      <row>68</row>
      <rowOff>0</rowOff>
    </from>
    <ext cx="7920000" cy="5040000"/>
    <graphicFrame>
      <nvGraphicFramePr>
        <cNvPr id="1" name="Chart 1"/>
        <cNvGraphicFramePr/>
      </nvGraphicFramePr>
      <xfrm/>
      <a:graphic>
        <a:graphicData uri="http://schemas.openxmlformats.org/drawingml/2006/chart">
          <c:chart r:id="rId1"/>
        </a:graphicData>
      </a:graphic>
    </graphicFrame>
    <clientData/>
  </oneCellAnchor>
</wsDr>
</file>

<file path=xl/drawings/drawing2.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7</col>
      <colOff>0</colOff>
      <row>6</row>
      <rowOff>0</rowOff>
    </from>
    <ext cx="7920000" cy="4320000"/>
    <graphicFrame>
      <nvGraphicFramePr>
        <cNvPr id="1" name="Chart 1"/>
        <cNvGraphicFramePr/>
      </nvGraphicFramePr>
      <xfrm/>
      <a:graphic>
        <a:graphicData uri="http://schemas.openxmlformats.org/drawingml/2006/chart">
          <c:chart r:id="rId1"/>
        </a:graphicData>
      </a:graphic>
    </graphicFrame>
    <clientData/>
  </oneCellAnchor>
  <oneCellAnchor>
    <from>
      <col>7</col>
      <colOff>0</colOff>
      <row>26</row>
      <rowOff>0</rowOff>
    </from>
    <ext cx="7920000" cy="4320000"/>
    <graphicFrame>
      <nvGraphicFramePr>
        <cNvPr id="2" name="Chart 2"/>
        <cNvGraphicFramePr/>
      </nvGraphicFramePr>
      <xfrm/>
      <a:graphic>
        <a:graphicData uri="http://schemas.openxmlformats.org/drawingml/2006/chart">
          <c:chart r:id="rId2"/>
        </a:graphicData>
      </a:graphic>
    </graphicFrame>
    <clientData/>
  </oneCellAnchor>
  <oneCellAnchor>
    <from>
      <col>7</col>
      <colOff>0</colOff>
      <row>46</row>
      <rowOff>0</rowOff>
    </from>
    <ext cx="7920000" cy="4320000"/>
    <graphicFrame>
      <nvGraphicFramePr>
        <cNvPr id="3" name="Chart 3"/>
        <cNvGraphicFramePr/>
      </nvGraphicFramePr>
      <xfrm/>
      <a:graphic>
        <a:graphicData uri="http://schemas.openxmlformats.org/drawingml/2006/chart">
          <c:chart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Type="http://schemas.openxmlformats.org/officeDocument/2006/relationships/drawing" Target="/xl/drawings/drawing2.xml" Id="rId1" /></Relationships>
</file>

<file path=xl/worksheets/_rels/sheet9.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B2:E41"/>
  <sheetViews>
    <sheetView showGridLines="0" workbookViewId="0">
      <selection activeCell="A1" sqref="A1"/>
    </sheetView>
  </sheetViews>
  <sheetFormatPr baseColWidth="8" defaultRowHeight="15"/>
  <cols>
    <col width="3" customWidth="1" min="1" max="1"/>
    <col width="28" customWidth="1" min="2" max="2"/>
    <col width="28" customWidth="1" min="3" max="3"/>
    <col width="28" customWidth="1" min="4" max="4"/>
    <col width="28" customWidth="1" min="5" max="5"/>
    <col width="3" customWidth="1" min="6" max="6"/>
  </cols>
  <sheetData>
    <row r="1" ht="14" customHeight="1"/>
    <row r="2" ht="14" customHeight="1">
      <c r="B2" s="1" t="inlineStr">
        <is>
          <t>ALBERTA ENERGY REGULATOR — DIRECTIVE 065</t>
        </is>
      </c>
    </row>
    <row r="3" ht="50" customHeight="1">
      <c r="B3" s="2" t="inlineStr">
        <is>
          <t>D065 Annual Compliance Report</t>
        </is>
      </c>
    </row>
    <row r="4" ht="50" customHeight="1">
      <c r="B4" s="3" t="inlineStr">
        <is>
          <t>CO₂ Storage Scheme — Clause 21 Annual Progress Report</t>
        </is>
      </c>
    </row>
    <row r="5" ht="4" customHeight="1">
      <c r="B5" s="4" t="n"/>
    </row>
    <row r="6" ht="14" customHeight="1"/>
    <row r="7" ht="20" customHeight="1">
      <c r="B7" s="5" t="inlineStr">
        <is>
          <t>Operator (Legal Name)</t>
        </is>
      </c>
      <c r="D7" s="6" t="n"/>
    </row>
    <row r="8" ht="20" customHeight="1">
      <c r="B8" s="5" t="inlineStr">
        <is>
          <t>Project / Scheme Name</t>
        </is>
      </c>
      <c r="D8" s="6" t="n"/>
    </row>
    <row r="9" ht="20" customHeight="1">
      <c r="B9" s="5" t="inlineStr">
        <is>
          <t>AER Approval Number</t>
        </is>
      </c>
      <c r="D9" s="6" t="n"/>
    </row>
    <row r="10" ht="20" customHeight="1">
      <c r="B10" s="5" t="inlineStr">
        <is>
          <t>BA Code</t>
        </is>
      </c>
      <c r="D10" s="6" t="n"/>
    </row>
    <row r="11" ht="20" customHeight="1">
      <c r="B11" s="5" t="inlineStr">
        <is>
          <t>Reporting Year</t>
        </is>
      </c>
      <c r="D11" s="6" t="n"/>
    </row>
    <row r="12" ht="20" customHeight="1">
      <c r="B12" s="5" t="inlineStr">
        <is>
          <t>Primary Injection Well(s)</t>
        </is>
      </c>
      <c r="D12" s="6" t="n"/>
    </row>
    <row r="13" ht="20" customHeight="1">
      <c r="B13" s="5" t="inlineStr">
        <is>
          <t>Reporting Period</t>
        </is>
      </c>
      <c r="D13" s="6" t="n"/>
    </row>
    <row r="14" ht="20" customHeight="1">
      <c r="B14" s="5" t="inlineStr">
        <is>
          <t>Report Due Date</t>
        </is>
      </c>
      <c r="D14" s="6" t="inlineStr">
        <is>
          <t>March 1 each year</t>
        </is>
      </c>
    </row>
    <row r="15" ht="20" customHeight="1">
      <c r="B15" s="5" t="inlineStr">
        <is>
          <t>Prepared By</t>
        </is>
      </c>
      <c r="D15" s="6" t="n"/>
    </row>
    <row r="16" ht="20" customHeight="1">
      <c r="B16" s="5" t="inlineStr">
        <is>
          <t>Reviewed / QA By</t>
        </is>
      </c>
      <c r="D16" s="6" t="n"/>
    </row>
    <row r="17" ht="20" customHeight="1">
      <c r="B17" s="5" t="inlineStr">
        <is>
          <t>Contact Email</t>
        </is>
      </c>
      <c r="D17" s="6" t="n"/>
    </row>
    <row r="18" ht="20" customHeight="1">
      <c r="B18" s="5" t="inlineStr">
        <is>
          <t>Contact Phone</t>
        </is>
      </c>
      <c r="D18" s="6" t="n"/>
    </row>
    <row r="19" ht="20" customHeight="1">
      <c r="B19" s="5" t="inlineStr">
        <is>
          <t>Submission Method</t>
        </is>
      </c>
      <c r="D19" s="6" t="inlineStr">
        <is>
          <t>AER MyAccount / DDS</t>
        </is>
      </c>
    </row>
    <row r="20" ht="8" customHeight="1"/>
    <row r="21" ht="28" customHeight="1">
      <c r="B21" s="7" t="inlineStr">
        <is>
          <t>⚠  Annual report due March 1 each year. Submit via AER MyAccount or Data Delivery System (DDS). Late submission may constitute non-compliance with approval conditions.</t>
        </is>
      </c>
    </row>
    <row r="23" ht="22" customHeight="1">
      <c r="B23" s="8" t="inlineStr">
        <is>
          <t>WORKBOOK LEGEND</t>
        </is>
      </c>
      <c r="C23" s="9" t="n"/>
      <c r="D23" s="9" t="n"/>
      <c r="E23" s="10" t="n"/>
    </row>
    <row r="24" ht="16" customHeight="1">
      <c r="B24" s="11" t="inlineStr">
        <is>
          <t>Yellow  —  User input: enter your data in these cells</t>
        </is>
      </c>
    </row>
    <row r="25" ht="16" customHeight="1">
      <c r="B25" s="12" t="inlineStr">
        <is>
          <t>Green   —  Auto-calculated: formula cells — do not edit</t>
        </is>
      </c>
    </row>
    <row r="26" ht="16" customHeight="1">
      <c r="B26" s="13" t="inlineStr">
        <is>
          <t>Blue    —  Reference / guidance text</t>
        </is>
      </c>
    </row>
    <row r="27" ht="16" customHeight="1">
      <c r="B27" s="14" t="inlineStr">
        <is>
          <t>Red     —  Required field or flagged discrepancy</t>
        </is>
      </c>
    </row>
    <row r="28" ht="16" customHeight="1">
      <c r="B28" s="15" t="inlineStr">
        <is>
          <t>Gray    —  Labels and headings</t>
        </is>
      </c>
    </row>
    <row r="30" ht="22" customHeight="1">
      <c r="B30" s="16" t="inlineStr">
        <is>
          <t>WORKBOOK CONTENTS — SHEET INDEX</t>
        </is>
      </c>
      <c r="C30" s="9" t="n"/>
      <c r="D30" s="9" t="n"/>
      <c r="E30" s="10" t="n"/>
    </row>
    <row r="31" ht="16" customHeight="1">
      <c r="B31" s="17" t="inlineStr">
        <is>
          <t>COVER</t>
        </is>
      </c>
      <c r="C31" s="18" t="inlineStr">
        <is>
          <t>This page — report metadata and legend</t>
        </is>
      </c>
    </row>
    <row r="32" ht="16" customHeight="1">
      <c r="B32" s="17" t="inlineStr">
        <is>
          <t>INSTRUCTIONS</t>
        </is>
      </c>
      <c r="C32" s="18" t="inlineStr">
        <is>
          <t>Clause 21 requirements summary and usage guidance</t>
        </is>
      </c>
    </row>
    <row r="33" ht="16" customHeight="1">
      <c r="B33" s="17" t="inlineStr">
        <is>
          <t>CL21a — Operations</t>
        </is>
      </c>
      <c r="C33" s="18" t="inlineStr">
        <is>
          <t>New wells, workovers, equipment changes, problems &amp; remediation</t>
        </is>
      </c>
    </row>
    <row r="34" ht="16" customHeight="1">
      <c r="B34" s="17" t="inlineStr">
        <is>
          <t>CL21b — Pressure</t>
        </is>
      </c>
      <c r="C34" s="18" t="inlineStr">
        <is>
          <t>Formation pressure surveys and actual vs. expected comparison</t>
        </is>
      </c>
    </row>
    <row r="35" ht="16" customHeight="1">
      <c r="B35" s="17" t="inlineStr">
        <is>
          <t>CL21c — Performance</t>
        </is>
      </c>
      <c r="C35" s="18" t="inlineStr">
        <is>
          <t>Scheme performance summary and updated model comparison</t>
        </is>
      </c>
    </row>
    <row r="36" ht="16" customHeight="1">
      <c r="B36" s="17" t="inlineStr">
        <is>
          <t>CL21d — MMV Results</t>
        </is>
      </c>
      <c r="C36" s="18" t="inlineStr">
        <is>
          <t>Monitoring results, corrosion, fluid analyses, logs</t>
        </is>
      </c>
    </row>
    <row r="37" ht="16" customHeight="1">
      <c r="B37" s="17" t="inlineStr">
        <is>
          <t>CL21e — Monthly Data</t>
        </is>
      </c>
      <c r="C37" s="18" t="inlineStr">
        <is>
          <t>13 parameters per well × 12 months (core Clause 21e table)</t>
        </is>
      </c>
    </row>
    <row r="38" ht="16" customHeight="1">
      <c r="B38" s="17" t="inlineStr">
        <is>
          <t>CL21f — Volume Tables</t>
        </is>
      </c>
      <c r="C38" s="18" t="inlineStr">
        <is>
          <t>Monthly and cumulative volumes/masses with auto-totals</t>
        </is>
      </c>
    </row>
    <row r="39" ht="16" customHeight="1">
      <c r="B39" s="17" t="inlineStr">
        <is>
          <t>CL21g — Hall Plot</t>
        </is>
      </c>
      <c r="C39" s="18" t="inlineStr">
        <is>
          <t>Hall plot data table and chart for fracture detection</t>
        </is>
      </c>
    </row>
    <row r="40" ht="16" customHeight="1">
      <c r="B40" s="17" t="inlineStr">
        <is>
          <t>CL21h — Daily Plots</t>
        </is>
      </c>
      <c r="C40" s="18" t="inlineStr">
        <is>
          <t>Daily rate, pressure, and cumulative volume plots</t>
        </is>
      </c>
    </row>
    <row r="41" ht="16" customHeight="1">
      <c r="B41" s="17" t="inlineStr">
        <is>
          <t>CL21ijk — Assessments</t>
        </is>
      </c>
      <c r="C41" s="18" t="inlineStr">
        <is>
          <t>Monitoring well needs, stakeholder engagement log</t>
        </is>
      </c>
    </row>
  </sheetData>
  <mergeCells count="60">
    <mergeCell ref="B16:C16"/>
    <mergeCell ref="B40"/>
    <mergeCell ref="D10:E10"/>
    <mergeCell ref="B7:C7"/>
    <mergeCell ref="C41:E41"/>
    <mergeCell ref="D19:E19"/>
    <mergeCell ref="C31:E31"/>
    <mergeCell ref="B30:E30"/>
    <mergeCell ref="B33"/>
    <mergeCell ref="C40:E40"/>
    <mergeCell ref="B37"/>
    <mergeCell ref="B24:E24"/>
    <mergeCell ref="B5:E5"/>
    <mergeCell ref="B18:C18"/>
    <mergeCell ref="B36"/>
    <mergeCell ref="B12:C12"/>
    <mergeCell ref="B41"/>
    <mergeCell ref="B26:E26"/>
    <mergeCell ref="B32"/>
    <mergeCell ref="B35"/>
    <mergeCell ref="C36:E36"/>
    <mergeCell ref="B4:E4"/>
    <mergeCell ref="B11:C11"/>
    <mergeCell ref="D11:E11"/>
    <mergeCell ref="D13:E13"/>
    <mergeCell ref="C39:E39"/>
    <mergeCell ref="B14:C14"/>
    <mergeCell ref="B25:E25"/>
    <mergeCell ref="B3:E3"/>
    <mergeCell ref="B17:C17"/>
    <mergeCell ref="B8:C8"/>
    <mergeCell ref="D17:E17"/>
    <mergeCell ref="B31"/>
    <mergeCell ref="C32:E32"/>
    <mergeCell ref="C38:E38"/>
    <mergeCell ref="B13:C13"/>
    <mergeCell ref="D16:E16"/>
    <mergeCell ref="B27:E27"/>
    <mergeCell ref="D7:E7"/>
    <mergeCell ref="C37:E37"/>
    <mergeCell ref="B19:C19"/>
    <mergeCell ref="B10:C10"/>
    <mergeCell ref="B21:E21"/>
    <mergeCell ref="B39"/>
    <mergeCell ref="B2:E2"/>
    <mergeCell ref="D18:E18"/>
    <mergeCell ref="B9:C9"/>
    <mergeCell ref="D9:E9"/>
    <mergeCell ref="C34:E34"/>
    <mergeCell ref="D12:E12"/>
    <mergeCell ref="D8:E8"/>
    <mergeCell ref="B23:E23"/>
    <mergeCell ref="C33:E33"/>
    <mergeCell ref="B15:C15"/>
    <mergeCell ref="D15:E15"/>
    <mergeCell ref="B38"/>
    <mergeCell ref="D14:E14"/>
    <mergeCell ref="B34"/>
    <mergeCell ref="C35:E35"/>
    <mergeCell ref="B28:E28"/>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F372"/>
  <sheetViews>
    <sheetView workbookViewId="0">
      <pane ySplit="4" topLeftCell="A5" activePane="bottomLeft" state="frozen"/>
      <selection pane="bottomLeft" activeCell="A1" sqref="A1"/>
    </sheetView>
  </sheetViews>
  <sheetFormatPr baseColWidth="8" defaultRowHeight="15"/>
  <cols>
    <col width="12" customWidth="1" min="1" max="1"/>
    <col width="14" customWidth="1" min="2" max="2"/>
    <col width="14" customWidth="1" min="3" max="3"/>
    <col width="14" customWidth="1" min="4" max="4"/>
    <col width="14" customWidth="1" min="5" max="5"/>
    <col width="14" customWidth="1" min="6" max="6"/>
    <col width="5" customWidth="1" min="7" max="7"/>
  </cols>
  <sheetData>
    <row r="1" ht="22" customHeight="1">
      <c r="A1" s="19" t="inlineStr">
        <is>
          <t>CL21(h) — Daily Injection Data &amp; Plots</t>
        </is>
      </c>
      <c r="B1" s="9" t="n"/>
      <c r="C1" s="9" t="n"/>
      <c r="D1" s="9" t="n"/>
      <c r="E1" s="9" t="n"/>
      <c r="F1" s="10" t="n"/>
    </row>
    <row r="3" ht="28" customHeight="1">
      <c r="A3" s="20" t="inlineStr">
        <is>
          <t>Clause 21(h) requires plots of DAILY injection rate, wellhead pressure (WHP), bottomhole injection pressure (BHIP), and estimated/measured average reservoir pressure — all plotted versus time from COMMENCEMENT of injection (not just this reporting year). Paste daily data from SCADA/historian export. Charts auto-update.</t>
        </is>
      </c>
      <c r="B3" s="21" t="n"/>
      <c r="C3" s="21" t="n"/>
      <c r="D3" s="21" t="n"/>
      <c r="E3" s="21" t="n"/>
      <c r="F3" s="22" t="n"/>
    </row>
    <row r="5" ht="22" customHeight="1">
      <c r="A5" s="16" t="inlineStr">
        <is>
          <t>Daily Injection Data — from scheme commencement</t>
        </is>
      </c>
      <c r="B5" s="9" t="n"/>
      <c r="C5" s="9" t="n"/>
      <c r="D5" s="9" t="n"/>
      <c r="E5" s="9" t="n"/>
      <c r="F5" s="10" t="n"/>
    </row>
    <row r="6" ht="40" customHeight="1">
      <c r="A6" s="26" t="inlineStr">
        <is>
          <t>Date</t>
        </is>
      </c>
      <c r="B6" s="26" t="inlineStr">
        <is>
          <t>Daily Inj. Rate
(t/d)</t>
        </is>
      </c>
      <c r="C6" s="26" t="inlineStr">
        <is>
          <t>Surface WHP
(kPa)</t>
        </is>
      </c>
      <c r="D6" s="26" t="inlineStr">
        <is>
          <t>Avg. BHIP
(kPa)</t>
        </is>
      </c>
      <c r="E6" s="26" t="inlineStr">
        <is>
          <t>Est. Avg. Res.
Pressure (kPa)</t>
        </is>
      </c>
      <c r="F6" s="26" t="inlineStr">
        <is>
          <t>Cumulative
Volume (t)</t>
        </is>
      </c>
    </row>
    <row r="7" ht="14" customHeight="1">
      <c r="A7" s="27" t="n"/>
      <c r="B7" s="47" t="n"/>
      <c r="C7" s="48" t="n"/>
      <c r="D7" s="48" t="n"/>
      <c r="E7" s="48" t="n"/>
      <c r="F7" s="28">
        <f>B7</f>
        <v/>
      </c>
    </row>
    <row r="8" ht="14" customHeight="1">
      <c r="A8" s="27" t="n"/>
      <c r="B8" s="47" t="n"/>
      <c r="C8" s="48" t="n"/>
      <c r="D8" s="48" t="n"/>
      <c r="E8" s="48" t="n"/>
      <c r="F8" s="28">
        <f>F7+B8</f>
        <v/>
      </c>
    </row>
    <row r="9" ht="14" customHeight="1">
      <c r="A9" s="27" t="n"/>
      <c r="B9" s="47" t="n"/>
      <c r="C9" s="48" t="n"/>
      <c r="D9" s="48" t="n"/>
      <c r="E9" s="48" t="n"/>
      <c r="F9" s="28">
        <f>F8+B9</f>
        <v/>
      </c>
    </row>
    <row r="10" ht="14" customHeight="1">
      <c r="A10" s="27" t="n"/>
      <c r="B10" s="47" t="n"/>
      <c r="C10" s="48" t="n"/>
      <c r="D10" s="48" t="n"/>
      <c r="E10" s="48" t="n"/>
      <c r="F10" s="28">
        <f>F9+B10</f>
        <v/>
      </c>
    </row>
    <row r="11" ht="14" customHeight="1">
      <c r="A11" s="27" t="n"/>
      <c r="B11" s="47" t="n"/>
      <c r="C11" s="48" t="n"/>
      <c r="D11" s="48" t="n"/>
      <c r="E11" s="48" t="n"/>
      <c r="F11" s="28">
        <f>F10+B11</f>
        <v/>
      </c>
    </row>
    <row r="12" ht="14" customHeight="1">
      <c r="A12" s="27" t="n"/>
      <c r="B12" s="47" t="n"/>
      <c r="C12" s="48" t="n"/>
      <c r="D12" s="48" t="n"/>
      <c r="E12" s="48" t="n"/>
      <c r="F12" s="28">
        <f>F11+B12</f>
        <v/>
      </c>
    </row>
    <row r="13" ht="14" customHeight="1">
      <c r="A13" s="27" t="n"/>
      <c r="B13" s="47" t="n"/>
      <c r="C13" s="48" t="n"/>
      <c r="D13" s="48" t="n"/>
      <c r="E13" s="48" t="n"/>
      <c r="F13" s="28">
        <f>F12+B13</f>
        <v/>
      </c>
    </row>
    <row r="14" ht="14" customHeight="1">
      <c r="A14" s="27" t="n"/>
      <c r="B14" s="47" t="n"/>
      <c r="C14" s="48" t="n"/>
      <c r="D14" s="48" t="n"/>
      <c r="E14" s="48" t="n"/>
      <c r="F14" s="28">
        <f>F13+B14</f>
        <v/>
      </c>
    </row>
    <row r="15" ht="14" customHeight="1">
      <c r="A15" s="27" t="n"/>
      <c r="B15" s="47" t="n"/>
      <c r="C15" s="48" t="n"/>
      <c r="D15" s="48" t="n"/>
      <c r="E15" s="48" t="n"/>
      <c r="F15" s="28">
        <f>F14+B15</f>
        <v/>
      </c>
    </row>
    <row r="16" ht="14" customHeight="1">
      <c r="A16" s="27" t="n"/>
      <c r="B16" s="47" t="n"/>
      <c r="C16" s="48" t="n"/>
      <c r="D16" s="48" t="n"/>
      <c r="E16" s="48" t="n"/>
      <c r="F16" s="28">
        <f>F15+B16</f>
        <v/>
      </c>
    </row>
    <row r="17" ht="14" customHeight="1">
      <c r="A17" s="27" t="n"/>
      <c r="B17" s="47" t="n"/>
      <c r="C17" s="48" t="n"/>
      <c r="D17" s="48" t="n"/>
      <c r="E17" s="48" t="n"/>
      <c r="F17" s="28">
        <f>F16+B17</f>
        <v/>
      </c>
    </row>
    <row r="18" ht="14" customHeight="1">
      <c r="A18" s="27" t="n"/>
      <c r="B18" s="47" t="n"/>
      <c r="C18" s="48" t="n"/>
      <c r="D18" s="48" t="n"/>
      <c r="E18" s="48" t="n"/>
      <c r="F18" s="28">
        <f>F17+B18</f>
        <v/>
      </c>
    </row>
    <row r="19" ht="14" customHeight="1">
      <c r="A19" s="27" t="n"/>
      <c r="B19" s="47" t="n"/>
      <c r="C19" s="48" t="n"/>
      <c r="D19" s="48" t="n"/>
      <c r="E19" s="48" t="n"/>
      <c r="F19" s="28">
        <f>F18+B19</f>
        <v/>
      </c>
    </row>
    <row r="20" ht="14" customHeight="1">
      <c r="A20" s="27" t="n"/>
      <c r="B20" s="47" t="n"/>
      <c r="C20" s="48" t="n"/>
      <c r="D20" s="48" t="n"/>
      <c r="E20" s="48" t="n"/>
      <c r="F20" s="28">
        <f>F19+B20</f>
        <v/>
      </c>
    </row>
    <row r="21" ht="14" customHeight="1">
      <c r="A21" s="27" t="n"/>
      <c r="B21" s="47" t="n"/>
      <c r="C21" s="48" t="n"/>
      <c r="D21" s="48" t="n"/>
      <c r="E21" s="48" t="n"/>
      <c r="F21" s="28">
        <f>F20+B21</f>
        <v/>
      </c>
    </row>
    <row r="22" ht="14" customHeight="1">
      <c r="A22" s="27" t="n"/>
      <c r="B22" s="47" t="n"/>
      <c r="C22" s="48" t="n"/>
      <c r="D22" s="48" t="n"/>
      <c r="E22" s="48" t="n"/>
      <c r="F22" s="28">
        <f>F21+B22</f>
        <v/>
      </c>
    </row>
    <row r="23" ht="14" customHeight="1">
      <c r="A23" s="27" t="n"/>
      <c r="B23" s="47" t="n"/>
      <c r="C23" s="48" t="n"/>
      <c r="D23" s="48" t="n"/>
      <c r="E23" s="48" t="n"/>
      <c r="F23" s="28">
        <f>F22+B23</f>
        <v/>
      </c>
    </row>
    <row r="24" ht="14" customHeight="1">
      <c r="A24" s="27" t="n"/>
      <c r="B24" s="47" t="n"/>
      <c r="C24" s="48" t="n"/>
      <c r="D24" s="48" t="n"/>
      <c r="E24" s="48" t="n"/>
      <c r="F24" s="28">
        <f>F23+B24</f>
        <v/>
      </c>
    </row>
    <row r="25" ht="14" customHeight="1">
      <c r="A25" s="27" t="n"/>
      <c r="B25" s="47" t="n"/>
      <c r="C25" s="48" t="n"/>
      <c r="D25" s="48" t="n"/>
      <c r="E25" s="48" t="n"/>
      <c r="F25" s="28">
        <f>F24+B25</f>
        <v/>
      </c>
    </row>
    <row r="26" ht="14" customHeight="1">
      <c r="A26" s="27" t="n"/>
      <c r="B26" s="47" t="n"/>
      <c r="C26" s="48" t="n"/>
      <c r="D26" s="48" t="n"/>
      <c r="E26" s="48" t="n"/>
      <c r="F26" s="28">
        <f>F25+B26</f>
        <v/>
      </c>
    </row>
    <row r="27" ht="14" customHeight="1">
      <c r="A27" s="27" t="n"/>
      <c r="B27" s="47" t="n"/>
      <c r="C27" s="48" t="n"/>
      <c r="D27" s="48" t="n"/>
      <c r="E27" s="48" t="n"/>
      <c r="F27" s="28">
        <f>F26+B27</f>
        <v/>
      </c>
    </row>
    <row r="28" ht="14" customHeight="1">
      <c r="A28" s="27" t="n"/>
      <c r="B28" s="47" t="n"/>
      <c r="C28" s="48" t="n"/>
      <c r="D28" s="48" t="n"/>
      <c r="E28" s="48" t="n"/>
      <c r="F28" s="28">
        <f>F27+B28</f>
        <v/>
      </c>
    </row>
    <row r="29" ht="14" customHeight="1">
      <c r="A29" s="27" t="n"/>
      <c r="B29" s="47" t="n"/>
      <c r="C29" s="48" t="n"/>
      <c r="D29" s="48" t="n"/>
      <c r="E29" s="48" t="n"/>
      <c r="F29" s="28">
        <f>F28+B29</f>
        <v/>
      </c>
    </row>
    <row r="30" ht="14" customHeight="1">
      <c r="A30" s="27" t="n"/>
      <c r="B30" s="47" t="n"/>
      <c r="C30" s="48" t="n"/>
      <c r="D30" s="48" t="n"/>
      <c r="E30" s="48" t="n"/>
      <c r="F30" s="28">
        <f>F29+B30</f>
        <v/>
      </c>
    </row>
    <row r="31" ht="14" customHeight="1">
      <c r="A31" s="27" t="n"/>
      <c r="B31" s="47" t="n"/>
      <c r="C31" s="48" t="n"/>
      <c r="D31" s="48" t="n"/>
      <c r="E31" s="48" t="n"/>
      <c r="F31" s="28">
        <f>F30+B31</f>
        <v/>
      </c>
    </row>
    <row r="32" ht="14" customHeight="1">
      <c r="A32" s="27" t="n"/>
      <c r="B32" s="47" t="n"/>
      <c r="C32" s="48" t="n"/>
      <c r="D32" s="48" t="n"/>
      <c r="E32" s="48" t="n"/>
      <c r="F32" s="28">
        <f>F31+B32</f>
        <v/>
      </c>
    </row>
    <row r="33" ht="14" customHeight="1">
      <c r="A33" s="27" t="n"/>
      <c r="B33" s="47" t="n"/>
      <c r="C33" s="48" t="n"/>
      <c r="D33" s="48" t="n"/>
      <c r="E33" s="48" t="n"/>
      <c r="F33" s="28">
        <f>F32+B33</f>
        <v/>
      </c>
    </row>
    <row r="34" ht="14" customHeight="1">
      <c r="A34" s="27" t="n"/>
      <c r="B34" s="47" t="n"/>
      <c r="C34" s="48" t="n"/>
      <c r="D34" s="48" t="n"/>
      <c r="E34" s="48" t="n"/>
      <c r="F34" s="28">
        <f>F33+B34</f>
        <v/>
      </c>
    </row>
    <row r="35" ht="14" customHeight="1">
      <c r="A35" s="27" t="n"/>
      <c r="B35" s="47" t="n"/>
      <c r="C35" s="48" t="n"/>
      <c r="D35" s="48" t="n"/>
      <c r="E35" s="48" t="n"/>
      <c r="F35" s="28">
        <f>F34+B35</f>
        <v/>
      </c>
    </row>
    <row r="36" ht="14" customHeight="1">
      <c r="A36" s="27" t="n"/>
      <c r="B36" s="47" t="n"/>
      <c r="C36" s="48" t="n"/>
      <c r="D36" s="48" t="n"/>
      <c r="E36" s="48" t="n"/>
      <c r="F36" s="28">
        <f>F35+B36</f>
        <v/>
      </c>
    </row>
    <row r="37" ht="14" customHeight="1">
      <c r="A37" s="27" t="n"/>
      <c r="B37" s="47" t="n"/>
      <c r="C37" s="48" t="n"/>
      <c r="D37" s="48" t="n"/>
      <c r="E37" s="48" t="n"/>
      <c r="F37" s="28">
        <f>F36+B37</f>
        <v/>
      </c>
    </row>
    <row r="38" ht="14" customHeight="1">
      <c r="A38" s="27" t="n"/>
      <c r="B38" s="47" t="n"/>
      <c r="C38" s="48" t="n"/>
      <c r="D38" s="48" t="n"/>
      <c r="E38" s="48" t="n"/>
      <c r="F38" s="28">
        <f>F37+B38</f>
        <v/>
      </c>
    </row>
    <row r="39" ht="14" customHeight="1">
      <c r="A39" s="27" t="n"/>
      <c r="B39" s="47" t="n"/>
      <c r="C39" s="48" t="n"/>
      <c r="D39" s="48" t="n"/>
      <c r="E39" s="48" t="n"/>
      <c r="F39" s="28">
        <f>F38+B39</f>
        <v/>
      </c>
    </row>
    <row r="40" ht="14" customHeight="1">
      <c r="A40" s="27" t="n"/>
      <c r="B40" s="47" t="n"/>
      <c r="C40" s="48" t="n"/>
      <c r="D40" s="48" t="n"/>
      <c r="E40" s="48" t="n"/>
      <c r="F40" s="28">
        <f>F39+B40</f>
        <v/>
      </c>
    </row>
    <row r="41" ht="14" customHeight="1">
      <c r="A41" s="27" t="n"/>
      <c r="B41" s="47" t="n"/>
      <c r="C41" s="48" t="n"/>
      <c r="D41" s="48" t="n"/>
      <c r="E41" s="48" t="n"/>
      <c r="F41" s="28">
        <f>F40+B41</f>
        <v/>
      </c>
    </row>
    <row r="42" ht="14" customHeight="1">
      <c r="A42" s="27" t="n"/>
      <c r="B42" s="47" t="n"/>
      <c r="C42" s="48" t="n"/>
      <c r="D42" s="48" t="n"/>
      <c r="E42" s="48" t="n"/>
      <c r="F42" s="28">
        <f>F41+B42</f>
        <v/>
      </c>
    </row>
    <row r="43" ht="14" customHeight="1">
      <c r="A43" s="27" t="n"/>
      <c r="B43" s="47" t="n"/>
      <c r="C43" s="48" t="n"/>
      <c r="D43" s="48" t="n"/>
      <c r="E43" s="48" t="n"/>
      <c r="F43" s="28">
        <f>F42+B43</f>
        <v/>
      </c>
    </row>
    <row r="44" ht="14" customHeight="1">
      <c r="A44" s="27" t="n"/>
      <c r="B44" s="47" t="n"/>
      <c r="C44" s="48" t="n"/>
      <c r="D44" s="48" t="n"/>
      <c r="E44" s="48" t="n"/>
      <c r="F44" s="28">
        <f>F43+B44</f>
        <v/>
      </c>
    </row>
    <row r="45" ht="14" customHeight="1">
      <c r="A45" s="27" t="n"/>
      <c r="B45" s="47" t="n"/>
      <c r="C45" s="48" t="n"/>
      <c r="D45" s="48" t="n"/>
      <c r="E45" s="48" t="n"/>
      <c r="F45" s="28">
        <f>F44+B45</f>
        <v/>
      </c>
    </row>
    <row r="46" ht="14" customHeight="1">
      <c r="A46" s="27" t="n"/>
      <c r="B46" s="47" t="n"/>
      <c r="C46" s="48" t="n"/>
      <c r="D46" s="48" t="n"/>
      <c r="E46" s="48" t="n"/>
      <c r="F46" s="28">
        <f>F45+B46</f>
        <v/>
      </c>
    </row>
    <row r="47" ht="14" customHeight="1">
      <c r="A47" s="27" t="n"/>
      <c r="B47" s="47" t="n"/>
      <c r="C47" s="48" t="n"/>
      <c r="D47" s="48" t="n"/>
      <c r="E47" s="48" t="n"/>
      <c r="F47" s="28">
        <f>F46+B47</f>
        <v/>
      </c>
    </row>
    <row r="48" ht="14" customHeight="1">
      <c r="A48" s="27" t="n"/>
      <c r="B48" s="47" t="n"/>
      <c r="C48" s="48" t="n"/>
      <c r="D48" s="48" t="n"/>
      <c r="E48" s="48" t="n"/>
      <c r="F48" s="28">
        <f>F47+B48</f>
        <v/>
      </c>
    </row>
    <row r="49" ht="14" customHeight="1">
      <c r="A49" s="27" t="n"/>
      <c r="B49" s="47" t="n"/>
      <c r="C49" s="48" t="n"/>
      <c r="D49" s="48" t="n"/>
      <c r="E49" s="48" t="n"/>
      <c r="F49" s="28">
        <f>F48+B49</f>
        <v/>
      </c>
    </row>
    <row r="50" ht="14" customHeight="1">
      <c r="A50" s="27" t="n"/>
      <c r="B50" s="47" t="n"/>
      <c r="C50" s="48" t="n"/>
      <c r="D50" s="48" t="n"/>
      <c r="E50" s="48" t="n"/>
      <c r="F50" s="28">
        <f>F49+B50</f>
        <v/>
      </c>
    </row>
    <row r="51" ht="14" customHeight="1">
      <c r="A51" s="27" t="n"/>
      <c r="B51" s="47" t="n"/>
      <c r="C51" s="48" t="n"/>
      <c r="D51" s="48" t="n"/>
      <c r="E51" s="48" t="n"/>
      <c r="F51" s="28">
        <f>F50+B51</f>
        <v/>
      </c>
    </row>
    <row r="52" ht="14" customHeight="1">
      <c r="A52" s="27" t="n"/>
      <c r="B52" s="47" t="n"/>
      <c r="C52" s="48" t="n"/>
      <c r="D52" s="48" t="n"/>
      <c r="E52" s="48" t="n"/>
      <c r="F52" s="28">
        <f>F51+B52</f>
        <v/>
      </c>
    </row>
    <row r="53" ht="14" customHeight="1">
      <c r="A53" s="27" t="n"/>
      <c r="B53" s="47" t="n"/>
      <c r="C53" s="48" t="n"/>
      <c r="D53" s="48" t="n"/>
      <c r="E53" s="48" t="n"/>
      <c r="F53" s="28">
        <f>F52+B53</f>
        <v/>
      </c>
    </row>
    <row r="54" ht="14" customHeight="1">
      <c r="A54" s="27" t="n"/>
      <c r="B54" s="47" t="n"/>
      <c r="C54" s="48" t="n"/>
      <c r="D54" s="48" t="n"/>
      <c r="E54" s="48" t="n"/>
      <c r="F54" s="28">
        <f>F53+B54</f>
        <v/>
      </c>
    </row>
    <row r="55" ht="14" customHeight="1">
      <c r="A55" s="27" t="n"/>
      <c r="B55" s="47" t="n"/>
      <c r="C55" s="48" t="n"/>
      <c r="D55" s="48" t="n"/>
      <c r="E55" s="48" t="n"/>
      <c r="F55" s="28">
        <f>F54+B55</f>
        <v/>
      </c>
    </row>
    <row r="56" ht="14" customHeight="1">
      <c r="A56" s="27" t="n"/>
      <c r="B56" s="47" t="n"/>
      <c r="C56" s="48" t="n"/>
      <c r="D56" s="48" t="n"/>
      <c r="E56" s="48" t="n"/>
      <c r="F56" s="28">
        <f>F55+B56</f>
        <v/>
      </c>
    </row>
    <row r="57" ht="14" customHeight="1">
      <c r="A57" s="27" t="n"/>
      <c r="B57" s="47" t="n"/>
      <c r="C57" s="48" t="n"/>
      <c r="D57" s="48" t="n"/>
      <c r="E57" s="48" t="n"/>
      <c r="F57" s="28">
        <f>F56+B57</f>
        <v/>
      </c>
    </row>
    <row r="58" ht="14" customHeight="1">
      <c r="A58" s="27" t="n"/>
      <c r="B58" s="47" t="n"/>
      <c r="C58" s="48" t="n"/>
      <c r="D58" s="48" t="n"/>
      <c r="E58" s="48" t="n"/>
      <c r="F58" s="28">
        <f>F57+B58</f>
        <v/>
      </c>
    </row>
    <row r="59" ht="14" customHeight="1">
      <c r="A59" s="27" t="n"/>
      <c r="B59" s="47" t="n"/>
      <c r="C59" s="48" t="n"/>
      <c r="D59" s="48" t="n"/>
      <c r="E59" s="48" t="n"/>
      <c r="F59" s="28">
        <f>F58+B59</f>
        <v/>
      </c>
    </row>
    <row r="60" ht="14" customHeight="1">
      <c r="A60" s="27" t="n"/>
      <c r="B60" s="47" t="n"/>
      <c r="C60" s="48" t="n"/>
      <c r="D60" s="48" t="n"/>
      <c r="E60" s="48" t="n"/>
      <c r="F60" s="28">
        <f>F59+B60</f>
        <v/>
      </c>
    </row>
    <row r="61" ht="14" customHeight="1">
      <c r="A61" s="27" t="n"/>
      <c r="B61" s="47" t="n"/>
      <c r="C61" s="48" t="n"/>
      <c r="D61" s="48" t="n"/>
      <c r="E61" s="48" t="n"/>
      <c r="F61" s="28">
        <f>F60+B61</f>
        <v/>
      </c>
    </row>
    <row r="62" ht="14" customHeight="1">
      <c r="A62" s="27" t="n"/>
      <c r="B62" s="47" t="n"/>
      <c r="C62" s="48" t="n"/>
      <c r="D62" s="48" t="n"/>
      <c r="E62" s="48" t="n"/>
      <c r="F62" s="28">
        <f>F61+B62</f>
        <v/>
      </c>
    </row>
    <row r="63" ht="14" customHeight="1">
      <c r="A63" s="27" t="n"/>
      <c r="B63" s="47" t="n"/>
      <c r="C63" s="48" t="n"/>
      <c r="D63" s="48" t="n"/>
      <c r="E63" s="48" t="n"/>
      <c r="F63" s="28">
        <f>F62+B63</f>
        <v/>
      </c>
    </row>
    <row r="64" ht="14" customHeight="1">
      <c r="A64" s="27" t="n"/>
      <c r="B64" s="47" t="n"/>
      <c r="C64" s="48" t="n"/>
      <c r="D64" s="48" t="n"/>
      <c r="E64" s="48" t="n"/>
      <c r="F64" s="28">
        <f>F63+B64</f>
        <v/>
      </c>
    </row>
    <row r="65" ht="14" customHeight="1">
      <c r="A65" s="27" t="n"/>
      <c r="B65" s="47" t="n"/>
      <c r="C65" s="48" t="n"/>
      <c r="D65" s="48" t="n"/>
      <c r="E65" s="48" t="n"/>
      <c r="F65" s="28">
        <f>F64+B65</f>
        <v/>
      </c>
    </row>
    <row r="66" ht="14" customHeight="1">
      <c r="A66" s="27" t="n"/>
      <c r="B66" s="47" t="n"/>
      <c r="C66" s="48" t="n"/>
      <c r="D66" s="48" t="n"/>
      <c r="E66" s="48" t="n"/>
      <c r="F66" s="28">
        <f>F65+B66</f>
        <v/>
      </c>
    </row>
    <row r="67" ht="14" customHeight="1">
      <c r="A67" s="27" t="n"/>
      <c r="B67" s="47" t="n"/>
      <c r="C67" s="48" t="n"/>
      <c r="D67" s="48" t="n"/>
      <c r="E67" s="48" t="n"/>
      <c r="F67" s="28">
        <f>F66+B67</f>
        <v/>
      </c>
    </row>
    <row r="68" ht="14" customHeight="1">
      <c r="A68" s="27" t="n"/>
      <c r="B68" s="47" t="n"/>
      <c r="C68" s="48" t="n"/>
      <c r="D68" s="48" t="n"/>
      <c r="E68" s="48" t="n"/>
      <c r="F68" s="28">
        <f>F67+B68</f>
        <v/>
      </c>
    </row>
    <row r="69" ht="14" customHeight="1">
      <c r="A69" s="27" t="n"/>
      <c r="B69" s="47" t="n"/>
      <c r="C69" s="48" t="n"/>
      <c r="D69" s="48" t="n"/>
      <c r="E69" s="48" t="n"/>
      <c r="F69" s="28">
        <f>F68+B69</f>
        <v/>
      </c>
    </row>
    <row r="70" ht="14" customHeight="1">
      <c r="A70" s="27" t="n"/>
      <c r="B70" s="47" t="n"/>
      <c r="C70" s="48" t="n"/>
      <c r="D70" s="48" t="n"/>
      <c r="E70" s="48" t="n"/>
      <c r="F70" s="28">
        <f>F69+B70</f>
        <v/>
      </c>
    </row>
    <row r="71" ht="14" customHeight="1">
      <c r="A71" s="27" t="n"/>
      <c r="B71" s="47" t="n"/>
      <c r="C71" s="48" t="n"/>
      <c r="D71" s="48" t="n"/>
      <c r="E71" s="48" t="n"/>
      <c r="F71" s="28">
        <f>F70+B71</f>
        <v/>
      </c>
    </row>
    <row r="72" ht="14" customHeight="1">
      <c r="A72" s="27" t="n"/>
      <c r="B72" s="47" t="n"/>
      <c r="C72" s="48" t="n"/>
      <c r="D72" s="48" t="n"/>
      <c r="E72" s="48" t="n"/>
      <c r="F72" s="28">
        <f>F71+B72</f>
        <v/>
      </c>
    </row>
    <row r="73" ht="14" customHeight="1">
      <c r="A73" s="27" t="n"/>
      <c r="B73" s="47" t="n"/>
      <c r="C73" s="48" t="n"/>
      <c r="D73" s="48" t="n"/>
      <c r="E73" s="48" t="n"/>
      <c r="F73" s="28">
        <f>F72+B73</f>
        <v/>
      </c>
    </row>
    <row r="74" ht="14" customHeight="1">
      <c r="A74" s="27" t="n"/>
      <c r="B74" s="47" t="n"/>
      <c r="C74" s="48" t="n"/>
      <c r="D74" s="48" t="n"/>
      <c r="E74" s="48" t="n"/>
      <c r="F74" s="28">
        <f>F73+B74</f>
        <v/>
      </c>
    </row>
    <row r="75" ht="14" customHeight="1">
      <c r="A75" s="27" t="n"/>
      <c r="B75" s="47" t="n"/>
      <c r="C75" s="48" t="n"/>
      <c r="D75" s="48" t="n"/>
      <c r="E75" s="48" t="n"/>
      <c r="F75" s="28">
        <f>F74+B75</f>
        <v/>
      </c>
    </row>
    <row r="76" ht="14" customHeight="1">
      <c r="A76" s="27" t="n"/>
      <c r="B76" s="47" t="n"/>
      <c r="C76" s="48" t="n"/>
      <c r="D76" s="48" t="n"/>
      <c r="E76" s="48" t="n"/>
      <c r="F76" s="28">
        <f>F75+B76</f>
        <v/>
      </c>
    </row>
    <row r="77" ht="14" customHeight="1">
      <c r="A77" s="27" t="n"/>
      <c r="B77" s="47" t="n"/>
      <c r="C77" s="48" t="n"/>
      <c r="D77" s="48" t="n"/>
      <c r="E77" s="48" t="n"/>
      <c r="F77" s="28">
        <f>F76+B77</f>
        <v/>
      </c>
    </row>
    <row r="78" ht="14" customHeight="1">
      <c r="A78" s="27" t="n"/>
      <c r="B78" s="47" t="n"/>
      <c r="C78" s="48" t="n"/>
      <c r="D78" s="48" t="n"/>
      <c r="E78" s="48" t="n"/>
      <c r="F78" s="28">
        <f>F77+B78</f>
        <v/>
      </c>
    </row>
    <row r="79" ht="14" customHeight="1">
      <c r="A79" s="27" t="n"/>
      <c r="B79" s="47" t="n"/>
      <c r="C79" s="48" t="n"/>
      <c r="D79" s="48" t="n"/>
      <c r="E79" s="48" t="n"/>
      <c r="F79" s="28">
        <f>F78+B79</f>
        <v/>
      </c>
    </row>
    <row r="80" ht="14" customHeight="1">
      <c r="A80" s="27" t="n"/>
      <c r="B80" s="47" t="n"/>
      <c r="C80" s="48" t="n"/>
      <c r="D80" s="48" t="n"/>
      <c r="E80" s="48" t="n"/>
      <c r="F80" s="28">
        <f>F79+B80</f>
        <v/>
      </c>
    </row>
    <row r="81" ht="14" customHeight="1">
      <c r="A81" s="27" t="n"/>
      <c r="B81" s="47" t="n"/>
      <c r="C81" s="48" t="n"/>
      <c r="D81" s="48" t="n"/>
      <c r="E81" s="48" t="n"/>
      <c r="F81" s="28">
        <f>F80+B81</f>
        <v/>
      </c>
    </row>
    <row r="82" ht="14" customHeight="1">
      <c r="A82" s="27" t="n"/>
      <c r="B82" s="47" t="n"/>
      <c r="C82" s="48" t="n"/>
      <c r="D82" s="48" t="n"/>
      <c r="E82" s="48" t="n"/>
      <c r="F82" s="28">
        <f>F81+B82</f>
        <v/>
      </c>
    </row>
    <row r="83" ht="14" customHeight="1">
      <c r="A83" s="27" t="n"/>
      <c r="B83" s="47" t="n"/>
      <c r="C83" s="48" t="n"/>
      <c r="D83" s="48" t="n"/>
      <c r="E83" s="48" t="n"/>
      <c r="F83" s="28">
        <f>F82+B83</f>
        <v/>
      </c>
    </row>
    <row r="84" ht="14" customHeight="1">
      <c r="A84" s="27" t="n"/>
      <c r="B84" s="47" t="n"/>
      <c r="C84" s="48" t="n"/>
      <c r="D84" s="48" t="n"/>
      <c r="E84" s="48" t="n"/>
      <c r="F84" s="28">
        <f>F83+B84</f>
        <v/>
      </c>
    </row>
    <row r="85" ht="14" customHeight="1">
      <c r="A85" s="27" t="n"/>
      <c r="B85" s="47" t="n"/>
      <c r="C85" s="48" t="n"/>
      <c r="D85" s="48" t="n"/>
      <c r="E85" s="48" t="n"/>
      <c r="F85" s="28">
        <f>F84+B85</f>
        <v/>
      </c>
    </row>
    <row r="86" ht="14" customHeight="1">
      <c r="A86" s="27" t="n"/>
      <c r="B86" s="47" t="n"/>
      <c r="C86" s="48" t="n"/>
      <c r="D86" s="48" t="n"/>
      <c r="E86" s="48" t="n"/>
      <c r="F86" s="28">
        <f>F85+B86</f>
        <v/>
      </c>
    </row>
    <row r="87" ht="14" customHeight="1">
      <c r="A87" s="27" t="n"/>
      <c r="B87" s="47" t="n"/>
      <c r="C87" s="48" t="n"/>
      <c r="D87" s="48" t="n"/>
      <c r="E87" s="48" t="n"/>
      <c r="F87" s="28">
        <f>F86+B87</f>
        <v/>
      </c>
    </row>
    <row r="88" ht="14" customHeight="1">
      <c r="A88" s="27" t="n"/>
      <c r="B88" s="47" t="n"/>
      <c r="C88" s="48" t="n"/>
      <c r="D88" s="48" t="n"/>
      <c r="E88" s="48" t="n"/>
      <c r="F88" s="28">
        <f>F87+B88</f>
        <v/>
      </c>
    </row>
    <row r="89" ht="14" customHeight="1">
      <c r="A89" s="27" t="n"/>
      <c r="B89" s="47" t="n"/>
      <c r="C89" s="48" t="n"/>
      <c r="D89" s="48" t="n"/>
      <c r="E89" s="48" t="n"/>
      <c r="F89" s="28">
        <f>F88+B89</f>
        <v/>
      </c>
    </row>
    <row r="90" ht="14" customHeight="1">
      <c r="A90" s="27" t="n"/>
      <c r="B90" s="47" t="n"/>
      <c r="C90" s="48" t="n"/>
      <c r="D90" s="48" t="n"/>
      <c r="E90" s="48" t="n"/>
      <c r="F90" s="28">
        <f>F89+B90</f>
        <v/>
      </c>
    </row>
    <row r="91" ht="14" customHeight="1">
      <c r="A91" s="27" t="n"/>
      <c r="B91" s="47" t="n"/>
      <c r="C91" s="48" t="n"/>
      <c r="D91" s="48" t="n"/>
      <c r="E91" s="48" t="n"/>
      <c r="F91" s="28">
        <f>F90+B91</f>
        <v/>
      </c>
    </row>
    <row r="92" ht="14" customHeight="1">
      <c r="A92" s="27" t="n"/>
      <c r="B92" s="47" t="n"/>
      <c r="C92" s="48" t="n"/>
      <c r="D92" s="48" t="n"/>
      <c r="E92" s="48" t="n"/>
      <c r="F92" s="28">
        <f>F91+B92</f>
        <v/>
      </c>
    </row>
    <row r="93" ht="14" customHeight="1">
      <c r="A93" s="27" t="n"/>
      <c r="B93" s="47" t="n"/>
      <c r="C93" s="48" t="n"/>
      <c r="D93" s="48" t="n"/>
      <c r="E93" s="48" t="n"/>
      <c r="F93" s="28">
        <f>F92+B93</f>
        <v/>
      </c>
    </row>
    <row r="94" ht="14" customHeight="1">
      <c r="A94" s="27" t="n"/>
      <c r="B94" s="47" t="n"/>
      <c r="C94" s="48" t="n"/>
      <c r="D94" s="48" t="n"/>
      <c r="E94" s="48" t="n"/>
      <c r="F94" s="28">
        <f>F93+B94</f>
        <v/>
      </c>
    </row>
    <row r="95" ht="14" customHeight="1">
      <c r="A95" s="27" t="n"/>
      <c r="B95" s="47" t="n"/>
      <c r="C95" s="48" t="n"/>
      <c r="D95" s="48" t="n"/>
      <c r="E95" s="48" t="n"/>
      <c r="F95" s="28">
        <f>F94+B95</f>
        <v/>
      </c>
    </row>
    <row r="96" ht="14" customHeight="1">
      <c r="A96" s="27" t="n"/>
      <c r="B96" s="47" t="n"/>
      <c r="C96" s="48" t="n"/>
      <c r="D96" s="48" t="n"/>
      <c r="E96" s="48" t="n"/>
      <c r="F96" s="28">
        <f>F95+B96</f>
        <v/>
      </c>
    </row>
    <row r="97" ht="14" customHeight="1">
      <c r="A97" s="27" t="n"/>
      <c r="B97" s="47" t="n"/>
      <c r="C97" s="48" t="n"/>
      <c r="D97" s="48" t="n"/>
      <c r="E97" s="48" t="n"/>
      <c r="F97" s="28">
        <f>F96+B97</f>
        <v/>
      </c>
    </row>
    <row r="98" ht="14" customHeight="1">
      <c r="A98" s="27" t="n"/>
      <c r="B98" s="47" t="n"/>
      <c r="C98" s="48" t="n"/>
      <c r="D98" s="48" t="n"/>
      <c r="E98" s="48" t="n"/>
      <c r="F98" s="28">
        <f>F97+B98</f>
        <v/>
      </c>
    </row>
    <row r="99" ht="14" customHeight="1">
      <c r="A99" s="27" t="n"/>
      <c r="B99" s="47" t="n"/>
      <c r="C99" s="48" t="n"/>
      <c r="D99" s="48" t="n"/>
      <c r="E99" s="48" t="n"/>
      <c r="F99" s="28">
        <f>F98+B99</f>
        <v/>
      </c>
    </row>
    <row r="100" ht="14" customHeight="1">
      <c r="A100" s="27" t="n"/>
      <c r="B100" s="47" t="n"/>
      <c r="C100" s="48" t="n"/>
      <c r="D100" s="48" t="n"/>
      <c r="E100" s="48" t="n"/>
      <c r="F100" s="28">
        <f>F99+B100</f>
        <v/>
      </c>
    </row>
    <row r="101" ht="14" customHeight="1">
      <c r="A101" s="27" t="n"/>
      <c r="B101" s="47" t="n"/>
      <c r="C101" s="48" t="n"/>
      <c r="D101" s="48" t="n"/>
      <c r="E101" s="48" t="n"/>
      <c r="F101" s="28">
        <f>F100+B101</f>
        <v/>
      </c>
    </row>
    <row r="102" ht="14" customHeight="1">
      <c r="A102" s="27" t="n"/>
      <c r="B102" s="47" t="n"/>
      <c r="C102" s="48" t="n"/>
      <c r="D102" s="48" t="n"/>
      <c r="E102" s="48" t="n"/>
      <c r="F102" s="28">
        <f>F101+B102</f>
        <v/>
      </c>
    </row>
    <row r="103" ht="14" customHeight="1">
      <c r="A103" s="27" t="n"/>
      <c r="B103" s="47" t="n"/>
      <c r="C103" s="48" t="n"/>
      <c r="D103" s="48" t="n"/>
      <c r="E103" s="48" t="n"/>
      <c r="F103" s="28">
        <f>F102+B103</f>
        <v/>
      </c>
    </row>
    <row r="104" ht="14" customHeight="1">
      <c r="A104" s="27" t="n"/>
      <c r="B104" s="47" t="n"/>
      <c r="C104" s="48" t="n"/>
      <c r="D104" s="48" t="n"/>
      <c r="E104" s="48" t="n"/>
      <c r="F104" s="28">
        <f>F103+B104</f>
        <v/>
      </c>
    </row>
    <row r="105" ht="14" customHeight="1">
      <c r="A105" s="27" t="n"/>
      <c r="B105" s="47" t="n"/>
      <c r="C105" s="48" t="n"/>
      <c r="D105" s="48" t="n"/>
      <c r="E105" s="48" t="n"/>
      <c r="F105" s="28">
        <f>F104+B105</f>
        <v/>
      </c>
    </row>
    <row r="106" ht="14" customHeight="1">
      <c r="A106" s="27" t="n"/>
      <c r="B106" s="47" t="n"/>
      <c r="C106" s="48" t="n"/>
      <c r="D106" s="48" t="n"/>
      <c r="E106" s="48" t="n"/>
      <c r="F106" s="28">
        <f>F105+B106</f>
        <v/>
      </c>
    </row>
    <row r="107" ht="14" customHeight="1">
      <c r="A107" s="27" t="n"/>
      <c r="B107" s="47" t="n"/>
      <c r="C107" s="48" t="n"/>
      <c r="D107" s="48" t="n"/>
      <c r="E107" s="48" t="n"/>
      <c r="F107" s="28">
        <f>F106+B107</f>
        <v/>
      </c>
    </row>
    <row r="108" ht="14" customHeight="1">
      <c r="A108" s="27" t="n"/>
      <c r="B108" s="47" t="n"/>
      <c r="C108" s="48" t="n"/>
      <c r="D108" s="48" t="n"/>
      <c r="E108" s="48" t="n"/>
      <c r="F108" s="28">
        <f>F107+B108</f>
        <v/>
      </c>
    </row>
    <row r="109" ht="14" customHeight="1">
      <c r="A109" s="27" t="n"/>
      <c r="B109" s="47" t="n"/>
      <c r="C109" s="48" t="n"/>
      <c r="D109" s="48" t="n"/>
      <c r="E109" s="48" t="n"/>
      <c r="F109" s="28">
        <f>F108+B109</f>
        <v/>
      </c>
    </row>
    <row r="110" ht="14" customHeight="1">
      <c r="A110" s="27" t="n"/>
      <c r="B110" s="47" t="n"/>
      <c r="C110" s="48" t="n"/>
      <c r="D110" s="48" t="n"/>
      <c r="E110" s="48" t="n"/>
      <c r="F110" s="28">
        <f>F109+B110</f>
        <v/>
      </c>
    </row>
    <row r="111" ht="14" customHeight="1">
      <c r="A111" s="27" t="n"/>
      <c r="B111" s="47" t="n"/>
      <c r="C111" s="48" t="n"/>
      <c r="D111" s="48" t="n"/>
      <c r="E111" s="48" t="n"/>
      <c r="F111" s="28">
        <f>F110+B111</f>
        <v/>
      </c>
    </row>
    <row r="112" ht="14" customHeight="1">
      <c r="A112" s="27" t="n"/>
      <c r="B112" s="47" t="n"/>
      <c r="C112" s="48" t="n"/>
      <c r="D112" s="48" t="n"/>
      <c r="E112" s="48" t="n"/>
      <c r="F112" s="28">
        <f>F111+B112</f>
        <v/>
      </c>
    </row>
    <row r="113" ht="14" customHeight="1">
      <c r="A113" s="27" t="n"/>
      <c r="B113" s="47" t="n"/>
      <c r="C113" s="48" t="n"/>
      <c r="D113" s="48" t="n"/>
      <c r="E113" s="48" t="n"/>
      <c r="F113" s="28">
        <f>F112+B113</f>
        <v/>
      </c>
    </row>
    <row r="114" ht="14" customHeight="1">
      <c r="A114" s="27" t="n"/>
      <c r="B114" s="47" t="n"/>
      <c r="C114" s="48" t="n"/>
      <c r="D114" s="48" t="n"/>
      <c r="E114" s="48" t="n"/>
      <c r="F114" s="28">
        <f>F113+B114</f>
        <v/>
      </c>
    </row>
    <row r="115" ht="14" customHeight="1">
      <c r="A115" s="27" t="n"/>
      <c r="B115" s="47" t="n"/>
      <c r="C115" s="48" t="n"/>
      <c r="D115" s="48" t="n"/>
      <c r="E115" s="48" t="n"/>
      <c r="F115" s="28">
        <f>F114+B115</f>
        <v/>
      </c>
    </row>
    <row r="116" ht="14" customHeight="1">
      <c r="A116" s="27" t="n"/>
      <c r="B116" s="47" t="n"/>
      <c r="C116" s="48" t="n"/>
      <c r="D116" s="48" t="n"/>
      <c r="E116" s="48" t="n"/>
      <c r="F116" s="28">
        <f>F115+B116</f>
        <v/>
      </c>
    </row>
    <row r="117" ht="14" customHeight="1">
      <c r="A117" s="27" t="n"/>
      <c r="B117" s="47" t="n"/>
      <c r="C117" s="48" t="n"/>
      <c r="D117" s="48" t="n"/>
      <c r="E117" s="48" t="n"/>
      <c r="F117" s="28">
        <f>F116+B117</f>
        <v/>
      </c>
    </row>
    <row r="118" ht="14" customHeight="1">
      <c r="A118" s="27" t="n"/>
      <c r="B118" s="47" t="n"/>
      <c r="C118" s="48" t="n"/>
      <c r="D118" s="48" t="n"/>
      <c r="E118" s="48" t="n"/>
      <c r="F118" s="28">
        <f>F117+B118</f>
        <v/>
      </c>
    </row>
    <row r="119" ht="14" customHeight="1">
      <c r="A119" s="27" t="n"/>
      <c r="B119" s="47" t="n"/>
      <c r="C119" s="48" t="n"/>
      <c r="D119" s="48" t="n"/>
      <c r="E119" s="48" t="n"/>
      <c r="F119" s="28">
        <f>F118+B119</f>
        <v/>
      </c>
    </row>
    <row r="120" ht="14" customHeight="1">
      <c r="A120" s="27" t="n"/>
      <c r="B120" s="47" t="n"/>
      <c r="C120" s="48" t="n"/>
      <c r="D120" s="48" t="n"/>
      <c r="E120" s="48" t="n"/>
      <c r="F120" s="28">
        <f>F119+B120</f>
        <v/>
      </c>
    </row>
    <row r="121" ht="14" customHeight="1">
      <c r="A121" s="27" t="n"/>
      <c r="B121" s="47" t="n"/>
      <c r="C121" s="48" t="n"/>
      <c r="D121" s="48" t="n"/>
      <c r="E121" s="48" t="n"/>
      <c r="F121" s="28">
        <f>F120+B121</f>
        <v/>
      </c>
    </row>
    <row r="122" ht="14" customHeight="1">
      <c r="A122" s="27" t="n"/>
      <c r="B122" s="47" t="n"/>
      <c r="C122" s="48" t="n"/>
      <c r="D122" s="48" t="n"/>
      <c r="E122" s="48" t="n"/>
      <c r="F122" s="28">
        <f>F121+B122</f>
        <v/>
      </c>
    </row>
    <row r="123" ht="14" customHeight="1">
      <c r="A123" s="27" t="n"/>
      <c r="B123" s="47" t="n"/>
      <c r="C123" s="48" t="n"/>
      <c r="D123" s="48" t="n"/>
      <c r="E123" s="48" t="n"/>
      <c r="F123" s="28">
        <f>F122+B123</f>
        <v/>
      </c>
    </row>
    <row r="124" ht="14" customHeight="1">
      <c r="A124" s="27" t="n"/>
      <c r="B124" s="47" t="n"/>
      <c r="C124" s="48" t="n"/>
      <c r="D124" s="48" t="n"/>
      <c r="E124" s="48" t="n"/>
      <c r="F124" s="28">
        <f>F123+B124</f>
        <v/>
      </c>
    </row>
    <row r="125" ht="14" customHeight="1">
      <c r="A125" s="27" t="n"/>
      <c r="B125" s="47" t="n"/>
      <c r="C125" s="48" t="n"/>
      <c r="D125" s="48" t="n"/>
      <c r="E125" s="48" t="n"/>
      <c r="F125" s="28">
        <f>F124+B125</f>
        <v/>
      </c>
    </row>
    <row r="126" ht="14" customHeight="1">
      <c r="A126" s="27" t="n"/>
      <c r="B126" s="47" t="n"/>
      <c r="C126" s="48" t="n"/>
      <c r="D126" s="48" t="n"/>
      <c r="E126" s="48" t="n"/>
      <c r="F126" s="28">
        <f>F125+B126</f>
        <v/>
      </c>
    </row>
    <row r="127" ht="14" customHeight="1">
      <c r="A127" s="27" t="n"/>
      <c r="B127" s="47" t="n"/>
      <c r="C127" s="48" t="n"/>
      <c r="D127" s="48" t="n"/>
      <c r="E127" s="48" t="n"/>
      <c r="F127" s="28">
        <f>F126+B127</f>
        <v/>
      </c>
    </row>
    <row r="128" ht="14" customHeight="1">
      <c r="A128" s="27" t="n"/>
      <c r="B128" s="47" t="n"/>
      <c r="C128" s="48" t="n"/>
      <c r="D128" s="48" t="n"/>
      <c r="E128" s="48" t="n"/>
      <c r="F128" s="28">
        <f>F127+B128</f>
        <v/>
      </c>
    </row>
    <row r="129" ht="14" customHeight="1">
      <c r="A129" s="27" t="n"/>
      <c r="B129" s="47" t="n"/>
      <c r="C129" s="48" t="n"/>
      <c r="D129" s="48" t="n"/>
      <c r="E129" s="48" t="n"/>
      <c r="F129" s="28">
        <f>F128+B129</f>
        <v/>
      </c>
    </row>
    <row r="130" ht="14" customHeight="1">
      <c r="A130" s="27" t="n"/>
      <c r="B130" s="47" t="n"/>
      <c r="C130" s="48" t="n"/>
      <c r="D130" s="48" t="n"/>
      <c r="E130" s="48" t="n"/>
      <c r="F130" s="28">
        <f>F129+B130</f>
        <v/>
      </c>
    </row>
    <row r="131" ht="14" customHeight="1">
      <c r="A131" s="27" t="n"/>
      <c r="B131" s="47" t="n"/>
      <c r="C131" s="48" t="n"/>
      <c r="D131" s="48" t="n"/>
      <c r="E131" s="48" t="n"/>
      <c r="F131" s="28">
        <f>F130+B131</f>
        <v/>
      </c>
    </row>
    <row r="132" ht="14" customHeight="1">
      <c r="A132" s="27" t="n"/>
      <c r="B132" s="47" t="n"/>
      <c r="C132" s="48" t="n"/>
      <c r="D132" s="48" t="n"/>
      <c r="E132" s="48" t="n"/>
      <c r="F132" s="28">
        <f>F131+B132</f>
        <v/>
      </c>
    </row>
    <row r="133" ht="14" customHeight="1">
      <c r="A133" s="27" t="n"/>
      <c r="B133" s="47" t="n"/>
      <c r="C133" s="48" t="n"/>
      <c r="D133" s="48" t="n"/>
      <c r="E133" s="48" t="n"/>
      <c r="F133" s="28">
        <f>F132+B133</f>
        <v/>
      </c>
    </row>
    <row r="134" ht="14" customHeight="1">
      <c r="A134" s="27" t="n"/>
      <c r="B134" s="47" t="n"/>
      <c r="C134" s="48" t="n"/>
      <c r="D134" s="48" t="n"/>
      <c r="E134" s="48" t="n"/>
      <c r="F134" s="28">
        <f>F133+B134</f>
        <v/>
      </c>
    </row>
    <row r="135" ht="14" customHeight="1">
      <c r="A135" s="27" t="n"/>
      <c r="B135" s="47" t="n"/>
      <c r="C135" s="48" t="n"/>
      <c r="D135" s="48" t="n"/>
      <c r="E135" s="48" t="n"/>
      <c r="F135" s="28">
        <f>F134+B135</f>
        <v/>
      </c>
    </row>
    <row r="136" ht="14" customHeight="1">
      <c r="A136" s="27" t="n"/>
      <c r="B136" s="47" t="n"/>
      <c r="C136" s="48" t="n"/>
      <c r="D136" s="48" t="n"/>
      <c r="E136" s="48" t="n"/>
      <c r="F136" s="28">
        <f>F135+B136</f>
        <v/>
      </c>
    </row>
    <row r="137" ht="14" customHeight="1">
      <c r="A137" s="27" t="n"/>
      <c r="B137" s="47" t="n"/>
      <c r="C137" s="48" t="n"/>
      <c r="D137" s="48" t="n"/>
      <c r="E137" s="48" t="n"/>
      <c r="F137" s="28">
        <f>F136+B137</f>
        <v/>
      </c>
    </row>
    <row r="138" ht="14" customHeight="1">
      <c r="A138" s="27" t="n"/>
      <c r="B138" s="47" t="n"/>
      <c r="C138" s="48" t="n"/>
      <c r="D138" s="48" t="n"/>
      <c r="E138" s="48" t="n"/>
      <c r="F138" s="28">
        <f>F137+B138</f>
        <v/>
      </c>
    </row>
    <row r="139" ht="14" customHeight="1">
      <c r="A139" s="27" t="n"/>
      <c r="B139" s="47" t="n"/>
      <c r="C139" s="48" t="n"/>
      <c r="D139" s="48" t="n"/>
      <c r="E139" s="48" t="n"/>
      <c r="F139" s="28">
        <f>F138+B139</f>
        <v/>
      </c>
    </row>
    <row r="140" ht="14" customHeight="1">
      <c r="A140" s="27" t="n"/>
      <c r="B140" s="47" t="n"/>
      <c r="C140" s="48" t="n"/>
      <c r="D140" s="48" t="n"/>
      <c r="E140" s="48" t="n"/>
      <c r="F140" s="28">
        <f>F139+B140</f>
        <v/>
      </c>
    </row>
    <row r="141" ht="14" customHeight="1">
      <c r="A141" s="27" t="n"/>
      <c r="B141" s="47" t="n"/>
      <c r="C141" s="48" t="n"/>
      <c r="D141" s="48" t="n"/>
      <c r="E141" s="48" t="n"/>
      <c r="F141" s="28">
        <f>F140+B141</f>
        <v/>
      </c>
    </row>
    <row r="142" ht="14" customHeight="1">
      <c r="A142" s="27" t="n"/>
      <c r="B142" s="47" t="n"/>
      <c r="C142" s="48" t="n"/>
      <c r="D142" s="48" t="n"/>
      <c r="E142" s="48" t="n"/>
      <c r="F142" s="28">
        <f>F141+B142</f>
        <v/>
      </c>
    </row>
    <row r="143" ht="14" customHeight="1">
      <c r="A143" s="27" t="n"/>
      <c r="B143" s="47" t="n"/>
      <c r="C143" s="48" t="n"/>
      <c r="D143" s="48" t="n"/>
      <c r="E143" s="48" t="n"/>
      <c r="F143" s="28">
        <f>F142+B143</f>
        <v/>
      </c>
    </row>
    <row r="144" ht="14" customHeight="1">
      <c r="A144" s="27" t="n"/>
      <c r="B144" s="47" t="n"/>
      <c r="C144" s="48" t="n"/>
      <c r="D144" s="48" t="n"/>
      <c r="E144" s="48" t="n"/>
      <c r="F144" s="28">
        <f>F143+B144</f>
        <v/>
      </c>
    </row>
    <row r="145" ht="14" customHeight="1">
      <c r="A145" s="27" t="n"/>
      <c r="B145" s="47" t="n"/>
      <c r="C145" s="48" t="n"/>
      <c r="D145" s="48" t="n"/>
      <c r="E145" s="48" t="n"/>
      <c r="F145" s="28">
        <f>F144+B145</f>
        <v/>
      </c>
    </row>
    <row r="146" ht="14" customHeight="1">
      <c r="A146" s="27" t="n"/>
      <c r="B146" s="47" t="n"/>
      <c r="C146" s="48" t="n"/>
      <c r="D146" s="48" t="n"/>
      <c r="E146" s="48" t="n"/>
      <c r="F146" s="28">
        <f>F145+B146</f>
        <v/>
      </c>
    </row>
    <row r="147" ht="14" customHeight="1">
      <c r="A147" s="27" t="n"/>
      <c r="B147" s="47" t="n"/>
      <c r="C147" s="48" t="n"/>
      <c r="D147" s="48" t="n"/>
      <c r="E147" s="48" t="n"/>
      <c r="F147" s="28">
        <f>F146+B147</f>
        <v/>
      </c>
    </row>
    <row r="148" ht="14" customHeight="1">
      <c r="A148" s="27" t="n"/>
      <c r="B148" s="47" t="n"/>
      <c r="C148" s="48" t="n"/>
      <c r="D148" s="48" t="n"/>
      <c r="E148" s="48" t="n"/>
      <c r="F148" s="28">
        <f>F147+B148</f>
        <v/>
      </c>
    </row>
    <row r="149" ht="14" customHeight="1">
      <c r="A149" s="27" t="n"/>
      <c r="B149" s="47" t="n"/>
      <c r="C149" s="48" t="n"/>
      <c r="D149" s="48" t="n"/>
      <c r="E149" s="48" t="n"/>
      <c r="F149" s="28">
        <f>F148+B149</f>
        <v/>
      </c>
    </row>
    <row r="150" ht="14" customHeight="1">
      <c r="A150" s="27" t="n"/>
      <c r="B150" s="47" t="n"/>
      <c r="C150" s="48" t="n"/>
      <c r="D150" s="48" t="n"/>
      <c r="E150" s="48" t="n"/>
      <c r="F150" s="28">
        <f>F149+B150</f>
        <v/>
      </c>
    </row>
    <row r="151" ht="14" customHeight="1">
      <c r="A151" s="27" t="n"/>
      <c r="B151" s="47" t="n"/>
      <c r="C151" s="48" t="n"/>
      <c r="D151" s="48" t="n"/>
      <c r="E151" s="48" t="n"/>
      <c r="F151" s="28">
        <f>F150+B151</f>
        <v/>
      </c>
    </row>
    <row r="152" ht="14" customHeight="1">
      <c r="A152" s="27" t="n"/>
      <c r="B152" s="47" t="n"/>
      <c r="C152" s="48" t="n"/>
      <c r="D152" s="48" t="n"/>
      <c r="E152" s="48" t="n"/>
      <c r="F152" s="28">
        <f>F151+B152</f>
        <v/>
      </c>
    </row>
    <row r="153" ht="14" customHeight="1">
      <c r="A153" s="27" t="n"/>
      <c r="B153" s="47" t="n"/>
      <c r="C153" s="48" t="n"/>
      <c r="D153" s="48" t="n"/>
      <c r="E153" s="48" t="n"/>
      <c r="F153" s="28">
        <f>F152+B153</f>
        <v/>
      </c>
    </row>
    <row r="154" ht="14" customHeight="1">
      <c r="A154" s="27" t="n"/>
      <c r="B154" s="47" t="n"/>
      <c r="C154" s="48" t="n"/>
      <c r="D154" s="48" t="n"/>
      <c r="E154" s="48" t="n"/>
      <c r="F154" s="28">
        <f>F153+B154</f>
        <v/>
      </c>
    </row>
    <row r="155" ht="14" customHeight="1">
      <c r="A155" s="27" t="n"/>
      <c r="B155" s="47" t="n"/>
      <c r="C155" s="48" t="n"/>
      <c r="D155" s="48" t="n"/>
      <c r="E155" s="48" t="n"/>
      <c r="F155" s="28">
        <f>F154+B155</f>
        <v/>
      </c>
    </row>
    <row r="156" ht="14" customHeight="1">
      <c r="A156" s="27" t="n"/>
      <c r="B156" s="47" t="n"/>
      <c r="C156" s="48" t="n"/>
      <c r="D156" s="48" t="n"/>
      <c r="E156" s="48" t="n"/>
      <c r="F156" s="28">
        <f>F155+B156</f>
        <v/>
      </c>
    </row>
    <row r="157" ht="14" customHeight="1">
      <c r="A157" s="27" t="n"/>
      <c r="B157" s="47" t="n"/>
      <c r="C157" s="48" t="n"/>
      <c r="D157" s="48" t="n"/>
      <c r="E157" s="48" t="n"/>
      <c r="F157" s="28">
        <f>F156+B157</f>
        <v/>
      </c>
    </row>
    <row r="158" ht="14" customHeight="1">
      <c r="A158" s="27" t="n"/>
      <c r="B158" s="47" t="n"/>
      <c r="C158" s="48" t="n"/>
      <c r="D158" s="48" t="n"/>
      <c r="E158" s="48" t="n"/>
      <c r="F158" s="28">
        <f>F157+B158</f>
        <v/>
      </c>
    </row>
    <row r="159" ht="14" customHeight="1">
      <c r="A159" s="27" t="n"/>
      <c r="B159" s="47" t="n"/>
      <c r="C159" s="48" t="n"/>
      <c r="D159" s="48" t="n"/>
      <c r="E159" s="48" t="n"/>
      <c r="F159" s="28">
        <f>F158+B159</f>
        <v/>
      </c>
    </row>
    <row r="160" ht="14" customHeight="1">
      <c r="A160" s="27" t="n"/>
      <c r="B160" s="47" t="n"/>
      <c r="C160" s="48" t="n"/>
      <c r="D160" s="48" t="n"/>
      <c r="E160" s="48" t="n"/>
      <c r="F160" s="28">
        <f>F159+B160</f>
        <v/>
      </c>
    </row>
    <row r="161" ht="14" customHeight="1">
      <c r="A161" s="27" t="n"/>
      <c r="B161" s="47" t="n"/>
      <c r="C161" s="48" t="n"/>
      <c r="D161" s="48" t="n"/>
      <c r="E161" s="48" t="n"/>
      <c r="F161" s="28">
        <f>F160+B161</f>
        <v/>
      </c>
    </row>
    <row r="162" ht="14" customHeight="1">
      <c r="A162" s="27" t="n"/>
      <c r="B162" s="47" t="n"/>
      <c r="C162" s="48" t="n"/>
      <c r="D162" s="48" t="n"/>
      <c r="E162" s="48" t="n"/>
      <c r="F162" s="28">
        <f>F161+B162</f>
        <v/>
      </c>
    </row>
    <row r="163" ht="14" customHeight="1">
      <c r="A163" s="27" t="n"/>
      <c r="B163" s="47" t="n"/>
      <c r="C163" s="48" t="n"/>
      <c r="D163" s="48" t="n"/>
      <c r="E163" s="48" t="n"/>
      <c r="F163" s="28">
        <f>F162+B163</f>
        <v/>
      </c>
    </row>
    <row r="164" ht="14" customHeight="1">
      <c r="A164" s="27" t="n"/>
      <c r="B164" s="47" t="n"/>
      <c r="C164" s="48" t="n"/>
      <c r="D164" s="48" t="n"/>
      <c r="E164" s="48" t="n"/>
      <c r="F164" s="28">
        <f>F163+B164</f>
        <v/>
      </c>
    </row>
    <row r="165" ht="14" customHeight="1">
      <c r="A165" s="27" t="n"/>
      <c r="B165" s="47" t="n"/>
      <c r="C165" s="48" t="n"/>
      <c r="D165" s="48" t="n"/>
      <c r="E165" s="48" t="n"/>
      <c r="F165" s="28">
        <f>F164+B165</f>
        <v/>
      </c>
    </row>
    <row r="166" ht="14" customHeight="1">
      <c r="A166" s="27" t="n"/>
      <c r="B166" s="47" t="n"/>
      <c r="C166" s="48" t="n"/>
      <c r="D166" s="48" t="n"/>
      <c r="E166" s="48" t="n"/>
      <c r="F166" s="28">
        <f>F165+B166</f>
        <v/>
      </c>
    </row>
    <row r="167" ht="14" customHeight="1">
      <c r="A167" s="27" t="n"/>
      <c r="B167" s="47" t="n"/>
      <c r="C167" s="48" t="n"/>
      <c r="D167" s="48" t="n"/>
      <c r="E167" s="48" t="n"/>
      <c r="F167" s="28">
        <f>F166+B167</f>
        <v/>
      </c>
    </row>
    <row r="168" ht="14" customHeight="1">
      <c r="A168" s="27" t="n"/>
      <c r="B168" s="47" t="n"/>
      <c r="C168" s="48" t="n"/>
      <c r="D168" s="48" t="n"/>
      <c r="E168" s="48" t="n"/>
      <c r="F168" s="28">
        <f>F167+B168</f>
        <v/>
      </c>
    </row>
    <row r="169" ht="14" customHeight="1">
      <c r="A169" s="27" t="n"/>
      <c r="B169" s="47" t="n"/>
      <c r="C169" s="48" t="n"/>
      <c r="D169" s="48" t="n"/>
      <c r="E169" s="48" t="n"/>
      <c r="F169" s="28">
        <f>F168+B169</f>
        <v/>
      </c>
    </row>
    <row r="170" ht="14" customHeight="1">
      <c r="A170" s="27" t="n"/>
      <c r="B170" s="47" t="n"/>
      <c r="C170" s="48" t="n"/>
      <c r="D170" s="48" t="n"/>
      <c r="E170" s="48" t="n"/>
      <c r="F170" s="28">
        <f>F169+B170</f>
        <v/>
      </c>
    </row>
    <row r="171" ht="14" customHeight="1">
      <c r="A171" s="27" t="n"/>
      <c r="B171" s="47" t="n"/>
      <c r="C171" s="48" t="n"/>
      <c r="D171" s="48" t="n"/>
      <c r="E171" s="48" t="n"/>
      <c r="F171" s="28">
        <f>F170+B171</f>
        <v/>
      </c>
    </row>
    <row r="172" ht="14" customHeight="1">
      <c r="A172" s="27" t="n"/>
      <c r="B172" s="47" t="n"/>
      <c r="C172" s="48" t="n"/>
      <c r="D172" s="48" t="n"/>
      <c r="E172" s="48" t="n"/>
      <c r="F172" s="28">
        <f>F171+B172</f>
        <v/>
      </c>
    </row>
    <row r="173" ht="14" customHeight="1">
      <c r="A173" s="27" t="n"/>
      <c r="B173" s="47" t="n"/>
      <c r="C173" s="48" t="n"/>
      <c r="D173" s="48" t="n"/>
      <c r="E173" s="48" t="n"/>
      <c r="F173" s="28">
        <f>F172+B173</f>
        <v/>
      </c>
    </row>
    <row r="174" ht="14" customHeight="1">
      <c r="A174" s="27" t="n"/>
      <c r="B174" s="47" t="n"/>
      <c r="C174" s="48" t="n"/>
      <c r="D174" s="48" t="n"/>
      <c r="E174" s="48" t="n"/>
      <c r="F174" s="28">
        <f>F173+B174</f>
        <v/>
      </c>
    </row>
    <row r="175" ht="14" customHeight="1">
      <c r="A175" s="27" t="n"/>
      <c r="B175" s="47" t="n"/>
      <c r="C175" s="48" t="n"/>
      <c r="D175" s="48" t="n"/>
      <c r="E175" s="48" t="n"/>
      <c r="F175" s="28">
        <f>F174+B175</f>
        <v/>
      </c>
    </row>
    <row r="176" ht="14" customHeight="1">
      <c r="A176" s="27" t="n"/>
      <c r="B176" s="47" t="n"/>
      <c r="C176" s="48" t="n"/>
      <c r="D176" s="48" t="n"/>
      <c r="E176" s="48" t="n"/>
      <c r="F176" s="28">
        <f>F175+B176</f>
        <v/>
      </c>
    </row>
    <row r="177" ht="14" customHeight="1">
      <c r="A177" s="27" t="n"/>
      <c r="B177" s="47" t="n"/>
      <c r="C177" s="48" t="n"/>
      <c r="D177" s="48" t="n"/>
      <c r="E177" s="48" t="n"/>
      <c r="F177" s="28">
        <f>F176+B177</f>
        <v/>
      </c>
    </row>
    <row r="178" ht="14" customHeight="1">
      <c r="A178" s="27" t="n"/>
      <c r="B178" s="47" t="n"/>
      <c r="C178" s="48" t="n"/>
      <c r="D178" s="48" t="n"/>
      <c r="E178" s="48" t="n"/>
      <c r="F178" s="28">
        <f>F177+B178</f>
        <v/>
      </c>
    </row>
    <row r="179" ht="14" customHeight="1">
      <c r="A179" s="27" t="n"/>
      <c r="B179" s="47" t="n"/>
      <c r="C179" s="48" t="n"/>
      <c r="D179" s="48" t="n"/>
      <c r="E179" s="48" t="n"/>
      <c r="F179" s="28">
        <f>F178+B179</f>
        <v/>
      </c>
    </row>
    <row r="180" ht="14" customHeight="1">
      <c r="A180" s="27" t="n"/>
      <c r="B180" s="47" t="n"/>
      <c r="C180" s="48" t="n"/>
      <c r="D180" s="48" t="n"/>
      <c r="E180" s="48" t="n"/>
      <c r="F180" s="28">
        <f>F179+B180</f>
        <v/>
      </c>
    </row>
    <row r="181" ht="14" customHeight="1">
      <c r="A181" s="27" t="n"/>
      <c r="B181" s="47" t="n"/>
      <c r="C181" s="48" t="n"/>
      <c r="D181" s="48" t="n"/>
      <c r="E181" s="48" t="n"/>
      <c r="F181" s="28">
        <f>F180+B181</f>
        <v/>
      </c>
    </row>
    <row r="182" ht="14" customHeight="1">
      <c r="A182" s="27" t="n"/>
      <c r="B182" s="47" t="n"/>
      <c r="C182" s="48" t="n"/>
      <c r="D182" s="48" t="n"/>
      <c r="E182" s="48" t="n"/>
      <c r="F182" s="28">
        <f>F181+B182</f>
        <v/>
      </c>
    </row>
    <row r="183" ht="14" customHeight="1">
      <c r="A183" s="27" t="n"/>
      <c r="B183" s="47" t="n"/>
      <c r="C183" s="48" t="n"/>
      <c r="D183" s="48" t="n"/>
      <c r="E183" s="48" t="n"/>
      <c r="F183" s="28">
        <f>F182+B183</f>
        <v/>
      </c>
    </row>
    <row r="184" ht="14" customHeight="1">
      <c r="A184" s="27" t="n"/>
      <c r="B184" s="47" t="n"/>
      <c r="C184" s="48" t="n"/>
      <c r="D184" s="48" t="n"/>
      <c r="E184" s="48" t="n"/>
      <c r="F184" s="28">
        <f>F183+B184</f>
        <v/>
      </c>
    </row>
    <row r="185" ht="14" customHeight="1">
      <c r="A185" s="27" t="n"/>
      <c r="B185" s="47" t="n"/>
      <c r="C185" s="48" t="n"/>
      <c r="D185" s="48" t="n"/>
      <c r="E185" s="48" t="n"/>
      <c r="F185" s="28">
        <f>F184+B185</f>
        <v/>
      </c>
    </row>
    <row r="186" ht="14" customHeight="1">
      <c r="A186" s="27" t="n"/>
      <c r="B186" s="47" t="n"/>
      <c r="C186" s="48" t="n"/>
      <c r="D186" s="48" t="n"/>
      <c r="E186" s="48" t="n"/>
      <c r="F186" s="28">
        <f>F185+B186</f>
        <v/>
      </c>
    </row>
    <row r="187" ht="14" customHeight="1">
      <c r="A187" s="27" t="n"/>
      <c r="B187" s="47" t="n"/>
      <c r="C187" s="48" t="n"/>
      <c r="D187" s="48" t="n"/>
      <c r="E187" s="48" t="n"/>
      <c r="F187" s="28">
        <f>F186+B187</f>
        <v/>
      </c>
    </row>
    <row r="188" ht="14" customHeight="1">
      <c r="A188" s="27" t="n"/>
      <c r="B188" s="47" t="n"/>
      <c r="C188" s="48" t="n"/>
      <c r="D188" s="48" t="n"/>
      <c r="E188" s="48" t="n"/>
      <c r="F188" s="28">
        <f>F187+B188</f>
        <v/>
      </c>
    </row>
    <row r="189" ht="14" customHeight="1">
      <c r="A189" s="27" t="n"/>
      <c r="B189" s="47" t="n"/>
      <c r="C189" s="48" t="n"/>
      <c r="D189" s="48" t="n"/>
      <c r="E189" s="48" t="n"/>
      <c r="F189" s="28">
        <f>F188+B189</f>
        <v/>
      </c>
    </row>
    <row r="190" ht="14" customHeight="1">
      <c r="A190" s="27" t="n"/>
      <c r="B190" s="47" t="n"/>
      <c r="C190" s="48" t="n"/>
      <c r="D190" s="48" t="n"/>
      <c r="E190" s="48" t="n"/>
      <c r="F190" s="28">
        <f>F189+B190</f>
        <v/>
      </c>
    </row>
    <row r="191" ht="14" customHeight="1">
      <c r="A191" s="27" t="n"/>
      <c r="B191" s="47" t="n"/>
      <c r="C191" s="48" t="n"/>
      <c r="D191" s="48" t="n"/>
      <c r="E191" s="48" t="n"/>
      <c r="F191" s="28">
        <f>F190+B191</f>
        <v/>
      </c>
    </row>
    <row r="192" ht="14" customHeight="1">
      <c r="A192" s="27" t="n"/>
      <c r="B192" s="47" t="n"/>
      <c r="C192" s="48" t="n"/>
      <c r="D192" s="48" t="n"/>
      <c r="E192" s="48" t="n"/>
      <c r="F192" s="28">
        <f>F191+B192</f>
        <v/>
      </c>
    </row>
    <row r="193" ht="14" customHeight="1">
      <c r="A193" s="27" t="n"/>
      <c r="B193" s="47" t="n"/>
      <c r="C193" s="48" t="n"/>
      <c r="D193" s="48" t="n"/>
      <c r="E193" s="48" t="n"/>
      <c r="F193" s="28">
        <f>F192+B193</f>
        <v/>
      </c>
    </row>
    <row r="194" ht="14" customHeight="1">
      <c r="A194" s="27" t="n"/>
      <c r="B194" s="47" t="n"/>
      <c r="C194" s="48" t="n"/>
      <c r="D194" s="48" t="n"/>
      <c r="E194" s="48" t="n"/>
      <c r="F194" s="28">
        <f>F193+B194</f>
        <v/>
      </c>
    </row>
    <row r="195" ht="14" customHeight="1">
      <c r="A195" s="27" t="n"/>
      <c r="B195" s="47" t="n"/>
      <c r="C195" s="48" t="n"/>
      <c r="D195" s="48" t="n"/>
      <c r="E195" s="48" t="n"/>
      <c r="F195" s="28">
        <f>F194+B195</f>
        <v/>
      </c>
    </row>
    <row r="196" ht="14" customHeight="1">
      <c r="A196" s="27" t="n"/>
      <c r="B196" s="47" t="n"/>
      <c r="C196" s="48" t="n"/>
      <c r="D196" s="48" t="n"/>
      <c r="E196" s="48" t="n"/>
      <c r="F196" s="28">
        <f>F195+B196</f>
        <v/>
      </c>
    </row>
    <row r="197" ht="14" customHeight="1">
      <c r="A197" s="27" t="n"/>
      <c r="B197" s="47" t="n"/>
      <c r="C197" s="48" t="n"/>
      <c r="D197" s="48" t="n"/>
      <c r="E197" s="48" t="n"/>
      <c r="F197" s="28">
        <f>F196+B197</f>
        <v/>
      </c>
    </row>
    <row r="198" ht="14" customHeight="1">
      <c r="A198" s="27" t="n"/>
      <c r="B198" s="47" t="n"/>
      <c r="C198" s="48" t="n"/>
      <c r="D198" s="48" t="n"/>
      <c r="E198" s="48" t="n"/>
      <c r="F198" s="28">
        <f>F197+B198</f>
        <v/>
      </c>
    </row>
    <row r="199" ht="14" customHeight="1">
      <c r="A199" s="27" t="n"/>
      <c r="B199" s="47" t="n"/>
      <c r="C199" s="48" t="n"/>
      <c r="D199" s="48" t="n"/>
      <c r="E199" s="48" t="n"/>
      <c r="F199" s="28">
        <f>F198+B199</f>
        <v/>
      </c>
    </row>
    <row r="200" ht="14" customHeight="1">
      <c r="A200" s="27" t="n"/>
      <c r="B200" s="47" t="n"/>
      <c r="C200" s="48" t="n"/>
      <c r="D200" s="48" t="n"/>
      <c r="E200" s="48" t="n"/>
      <c r="F200" s="28">
        <f>F199+B200</f>
        <v/>
      </c>
    </row>
    <row r="201" ht="14" customHeight="1">
      <c r="A201" s="27" t="n"/>
      <c r="B201" s="47" t="n"/>
      <c r="C201" s="48" t="n"/>
      <c r="D201" s="48" t="n"/>
      <c r="E201" s="48" t="n"/>
      <c r="F201" s="28">
        <f>F200+B201</f>
        <v/>
      </c>
    </row>
    <row r="202" ht="14" customHeight="1">
      <c r="A202" s="27" t="n"/>
      <c r="B202" s="47" t="n"/>
      <c r="C202" s="48" t="n"/>
      <c r="D202" s="48" t="n"/>
      <c r="E202" s="48" t="n"/>
      <c r="F202" s="28">
        <f>F201+B202</f>
        <v/>
      </c>
    </row>
    <row r="203" ht="14" customHeight="1">
      <c r="A203" s="27" t="n"/>
      <c r="B203" s="47" t="n"/>
      <c r="C203" s="48" t="n"/>
      <c r="D203" s="48" t="n"/>
      <c r="E203" s="48" t="n"/>
      <c r="F203" s="28">
        <f>F202+B203</f>
        <v/>
      </c>
    </row>
    <row r="204" ht="14" customHeight="1">
      <c r="A204" s="27" t="n"/>
      <c r="B204" s="47" t="n"/>
      <c r="C204" s="48" t="n"/>
      <c r="D204" s="48" t="n"/>
      <c r="E204" s="48" t="n"/>
      <c r="F204" s="28">
        <f>F203+B204</f>
        <v/>
      </c>
    </row>
    <row r="205" ht="14" customHeight="1">
      <c r="A205" s="27" t="n"/>
      <c r="B205" s="47" t="n"/>
      <c r="C205" s="48" t="n"/>
      <c r="D205" s="48" t="n"/>
      <c r="E205" s="48" t="n"/>
      <c r="F205" s="28">
        <f>F204+B205</f>
        <v/>
      </c>
    </row>
    <row r="206" ht="14" customHeight="1">
      <c r="A206" s="27" t="n"/>
      <c r="B206" s="47" t="n"/>
      <c r="C206" s="48" t="n"/>
      <c r="D206" s="48" t="n"/>
      <c r="E206" s="48" t="n"/>
      <c r="F206" s="28">
        <f>F205+B206</f>
        <v/>
      </c>
    </row>
    <row r="207" ht="14" customHeight="1">
      <c r="A207" s="27" t="n"/>
      <c r="B207" s="47" t="n"/>
      <c r="C207" s="48" t="n"/>
      <c r="D207" s="48" t="n"/>
      <c r="E207" s="48" t="n"/>
      <c r="F207" s="28">
        <f>F206+B207</f>
        <v/>
      </c>
    </row>
    <row r="208" ht="14" customHeight="1">
      <c r="A208" s="27" t="n"/>
      <c r="B208" s="47" t="n"/>
      <c r="C208" s="48" t="n"/>
      <c r="D208" s="48" t="n"/>
      <c r="E208" s="48" t="n"/>
      <c r="F208" s="28">
        <f>F207+B208</f>
        <v/>
      </c>
    </row>
    <row r="209" ht="14" customHeight="1">
      <c r="A209" s="27" t="n"/>
      <c r="B209" s="47" t="n"/>
      <c r="C209" s="48" t="n"/>
      <c r="D209" s="48" t="n"/>
      <c r="E209" s="48" t="n"/>
      <c r="F209" s="28">
        <f>F208+B209</f>
        <v/>
      </c>
    </row>
    <row r="210" ht="14" customHeight="1">
      <c r="A210" s="27" t="n"/>
      <c r="B210" s="47" t="n"/>
      <c r="C210" s="48" t="n"/>
      <c r="D210" s="48" t="n"/>
      <c r="E210" s="48" t="n"/>
      <c r="F210" s="28">
        <f>F209+B210</f>
        <v/>
      </c>
    </row>
    <row r="211" ht="14" customHeight="1">
      <c r="A211" s="27" t="n"/>
      <c r="B211" s="47" t="n"/>
      <c r="C211" s="48" t="n"/>
      <c r="D211" s="48" t="n"/>
      <c r="E211" s="48" t="n"/>
      <c r="F211" s="28">
        <f>F210+B211</f>
        <v/>
      </c>
    </row>
    <row r="212" ht="14" customHeight="1">
      <c r="A212" s="27" t="n"/>
      <c r="B212" s="47" t="n"/>
      <c r="C212" s="48" t="n"/>
      <c r="D212" s="48" t="n"/>
      <c r="E212" s="48" t="n"/>
      <c r="F212" s="28">
        <f>F211+B212</f>
        <v/>
      </c>
    </row>
    <row r="213" ht="14" customHeight="1">
      <c r="A213" s="27" t="n"/>
      <c r="B213" s="47" t="n"/>
      <c r="C213" s="48" t="n"/>
      <c r="D213" s="48" t="n"/>
      <c r="E213" s="48" t="n"/>
      <c r="F213" s="28">
        <f>F212+B213</f>
        <v/>
      </c>
    </row>
    <row r="214" ht="14" customHeight="1">
      <c r="A214" s="27" t="n"/>
      <c r="B214" s="47" t="n"/>
      <c r="C214" s="48" t="n"/>
      <c r="D214" s="48" t="n"/>
      <c r="E214" s="48" t="n"/>
      <c r="F214" s="28">
        <f>F213+B214</f>
        <v/>
      </c>
    </row>
    <row r="215" ht="14" customHeight="1">
      <c r="A215" s="27" t="n"/>
      <c r="B215" s="47" t="n"/>
      <c r="C215" s="48" t="n"/>
      <c r="D215" s="48" t="n"/>
      <c r="E215" s="48" t="n"/>
      <c r="F215" s="28">
        <f>F214+B215</f>
        <v/>
      </c>
    </row>
    <row r="216" ht="14" customHeight="1">
      <c r="A216" s="27" t="n"/>
      <c r="B216" s="47" t="n"/>
      <c r="C216" s="48" t="n"/>
      <c r="D216" s="48" t="n"/>
      <c r="E216" s="48" t="n"/>
      <c r="F216" s="28">
        <f>F215+B216</f>
        <v/>
      </c>
    </row>
    <row r="217" ht="14" customHeight="1">
      <c r="A217" s="27" t="n"/>
      <c r="B217" s="47" t="n"/>
      <c r="C217" s="48" t="n"/>
      <c r="D217" s="48" t="n"/>
      <c r="E217" s="48" t="n"/>
      <c r="F217" s="28">
        <f>F216+B217</f>
        <v/>
      </c>
    </row>
    <row r="218" ht="14" customHeight="1">
      <c r="A218" s="27" t="n"/>
      <c r="B218" s="47" t="n"/>
      <c r="C218" s="48" t="n"/>
      <c r="D218" s="48" t="n"/>
      <c r="E218" s="48" t="n"/>
      <c r="F218" s="28">
        <f>F217+B218</f>
        <v/>
      </c>
    </row>
    <row r="219" ht="14" customHeight="1">
      <c r="A219" s="27" t="n"/>
      <c r="B219" s="47" t="n"/>
      <c r="C219" s="48" t="n"/>
      <c r="D219" s="48" t="n"/>
      <c r="E219" s="48" t="n"/>
      <c r="F219" s="28">
        <f>F218+B219</f>
        <v/>
      </c>
    </row>
    <row r="220" ht="14" customHeight="1">
      <c r="A220" s="27" t="n"/>
      <c r="B220" s="47" t="n"/>
      <c r="C220" s="48" t="n"/>
      <c r="D220" s="48" t="n"/>
      <c r="E220" s="48" t="n"/>
      <c r="F220" s="28">
        <f>F219+B220</f>
        <v/>
      </c>
    </row>
    <row r="221" ht="14" customHeight="1">
      <c r="A221" s="27" t="n"/>
      <c r="B221" s="47" t="n"/>
      <c r="C221" s="48" t="n"/>
      <c r="D221" s="48" t="n"/>
      <c r="E221" s="48" t="n"/>
      <c r="F221" s="28">
        <f>F220+B221</f>
        <v/>
      </c>
    </row>
    <row r="222" ht="14" customHeight="1">
      <c r="A222" s="27" t="n"/>
      <c r="B222" s="47" t="n"/>
      <c r="C222" s="48" t="n"/>
      <c r="D222" s="48" t="n"/>
      <c r="E222" s="48" t="n"/>
      <c r="F222" s="28">
        <f>F221+B222</f>
        <v/>
      </c>
    </row>
    <row r="223" ht="14" customHeight="1">
      <c r="A223" s="27" t="n"/>
      <c r="B223" s="47" t="n"/>
      <c r="C223" s="48" t="n"/>
      <c r="D223" s="48" t="n"/>
      <c r="E223" s="48" t="n"/>
      <c r="F223" s="28">
        <f>F222+B223</f>
        <v/>
      </c>
    </row>
    <row r="224" ht="14" customHeight="1">
      <c r="A224" s="27" t="n"/>
      <c r="B224" s="47" t="n"/>
      <c r="C224" s="48" t="n"/>
      <c r="D224" s="48" t="n"/>
      <c r="E224" s="48" t="n"/>
      <c r="F224" s="28">
        <f>F223+B224</f>
        <v/>
      </c>
    </row>
    <row r="225" ht="14" customHeight="1">
      <c r="A225" s="27" t="n"/>
      <c r="B225" s="47" t="n"/>
      <c r="C225" s="48" t="n"/>
      <c r="D225" s="48" t="n"/>
      <c r="E225" s="48" t="n"/>
      <c r="F225" s="28">
        <f>F224+B225</f>
        <v/>
      </c>
    </row>
    <row r="226" ht="14" customHeight="1">
      <c r="A226" s="27" t="n"/>
      <c r="B226" s="47" t="n"/>
      <c r="C226" s="48" t="n"/>
      <c r="D226" s="48" t="n"/>
      <c r="E226" s="48" t="n"/>
      <c r="F226" s="28">
        <f>F225+B226</f>
        <v/>
      </c>
    </row>
    <row r="227" ht="14" customHeight="1">
      <c r="A227" s="27" t="n"/>
      <c r="B227" s="47" t="n"/>
      <c r="C227" s="48" t="n"/>
      <c r="D227" s="48" t="n"/>
      <c r="E227" s="48" t="n"/>
      <c r="F227" s="28">
        <f>F226+B227</f>
        <v/>
      </c>
    </row>
    <row r="228" ht="14" customHeight="1">
      <c r="A228" s="27" t="n"/>
      <c r="B228" s="47" t="n"/>
      <c r="C228" s="48" t="n"/>
      <c r="D228" s="48" t="n"/>
      <c r="E228" s="48" t="n"/>
      <c r="F228" s="28">
        <f>F227+B228</f>
        <v/>
      </c>
    </row>
    <row r="229" ht="14" customHeight="1">
      <c r="A229" s="27" t="n"/>
      <c r="B229" s="47" t="n"/>
      <c r="C229" s="48" t="n"/>
      <c r="D229" s="48" t="n"/>
      <c r="E229" s="48" t="n"/>
      <c r="F229" s="28">
        <f>F228+B229</f>
        <v/>
      </c>
    </row>
    <row r="230" ht="14" customHeight="1">
      <c r="A230" s="27" t="n"/>
      <c r="B230" s="47" t="n"/>
      <c r="C230" s="48" t="n"/>
      <c r="D230" s="48" t="n"/>
      <c r="E230" s="48" t="n"/>
      <c r="F230" s="28">
        <f>F229+B230</f>
        <v/>
      </c>
    </row>
    <row r="231" ht="14" customHeight="1">
      <c r="A231" s="27" t="n"/>
      <c r="B231" s="47" t="n"/>
      <c r="C231" s="48" t="n"/>
      <c r="D231" s="48" t="n"/>
      <c r="E231" s="48" t="n"/>
      <c r="F231" s="28">
        <f>F230+B231</f>
        <v/>
      </c>
    </row>
    <row r="232" ht="14" customHeight="1">
      <c r="A232" s="27" t="n"/>
      <c r="B232" s="47" t="n"/>
      <c r="C232" s="48" t="n"/>
      <c r="D232" s="48" t="n"/>
      <c r="E232" s="48" t="n"/>
      <c r="F232" s="28">
        <f>F231+B232</f>
        <v/>
      </c>
    </row>
    <row r="233" ht="14" customHeight="1">
      <c r="A233" s="27" t="n"/>
      <c r="B233" s="47" t="n"/>
      <c r="C233" s="48" t="n"/>
      <c r="D233" s="48" t="n"/>
      <c r="E233" s="48" t="n"/>
      <c r="F233" s="28">
        <f>F232+B233</f>
        <v/>
      </c>
    </row>
    <row r="234" ht="14" customHeight="1">
      <c r="A234" s="27" t="n"/>
      <c r="B234" s="47" t="n"/>
      <c r="C234" s="48" t="n"/>
      <c r="D234" s="48" t="n"/>
      <c r="E234" s="48" t="n"/>
      <c r="F234" s="28">
        <f>F233+B234</f>
        <v/>
      </c>
    </row>
    <row r="235" ht="14" customHeight="1">
      <c r="A235" s="27" t="n"/>
      <c r="B235" s="47" t="n"/>
      <c r="C235" s="48" t="n"/>
      <c r="D235" s="48" t="n"/>
      <c r="E235" s="48" t="n"/>
      <c r="F235" s="28">
        <f>F234+B235</f>
        <v/>
      </c>
    </row>
    <row r="236" ht="14" customHeight="1">
      <c r="A236" s="27" t="n"/>
      <c r="B236" s="47" t="n"/>
      <c r="C236" s="48" t="n"/>
      <c r="D236" s="48" t="n"/>
      <c r="E236" s="48" t="n"/>
      <c r="F236" s="28">
        <f>F235+B236</f>
        <v/>
      </c>
    </row>
    <row r="237" ht="14" customHeight="1">
      <c r="A237" s="27" t="n"/>
      <c r="B237" s="47" t="n"/>
      <c r="C237" s="48" t="n"/>
      <c r="D237" s="48" t="n"/>
      <c r="E237" s="48" t="n"/>
      <c r="F237" s="28">
        <f>F236+B237</f>
        <v/>
      </c>
    </row>
    <row r="238" ht="14" customHeight="1">
      <c r="A238" s="27" t="n"/>
      <c r="B238" s="47" t="n"/>
      <c r="C238" s="48" t="n"/>
      <c r="D238" s="48" t="n"/>
      <c r="E238" s="48" t="n"/>
      <c r="F238" s="28">
        <f>F237+B238</f>
        <v/>
      </c>
    </row>
    <row r="239" ht="14" customHeight="1">
      <c r="A239" s="27" t="n"/>
      <c r="B239" s="47" t="n"/>
      <c r="C239" s="48" t="n"/>
      <c r="D239" s="48" t="n"/>
      <c r="E239" s="48" t="n"/>
      <c r="F239" s="28">
        <f>F238+B239</f>
        <v/>
      </c>
    </row>
    <row r="240" ht="14" customHeight="1">
      <c r="A240" s="27" t="n"/>
      <c r="B240" s="47" t="n"/>
      <c r="C240" s="48" t="n"/>
      <c r="D240" s="48" t="n"/>
      <c r="E240" s="48" t="n"/>
      <c r="F240" s="28">
        <f>F239+B240</f>
        <v/>
      </c>
    </row>
    <row r="241" ht="14" customHeight="1">
      <c r="A241" s="27" t="n"/>
      <c r="B241" s="47" t="n"/>
      <c r="C241" s="48" t="n"/>
      <c r="D241" s="48" t="n"/>
      <c r="E241" s="48" t="n"/>
      <c r="F241" s="28">
        <f>F240+B241</f>
        <v/>
      </c>
    </row>
    <row r="242" ht="14" customHeight="1">
      <c r="A242" s="27" t="n"/>
      <c r="B242" s="47" t="n"/>
      <c r="C242" s="48" t="n"/>
      <c r="D242" s="48" t="n"/>
      <c r="E242" s="48" t="n"/>
      <c r="F242" s="28">
        <f>F241+B242</f>
        <v/>
      </c>
    </row>
    <row r="243" ht="14" customHeight="1">
      <c r="A243" s="27" t="n"/>
      <c r="B243" s="47" t="n"/>
      <c r="C243" s="48" t="n"/>
      <c r="D243" s="48" t="n"/>
      <c r="E243" s="48" t="n"/>
      <c r="F243" s="28">
        <f>F242+B243</f>
        <v/>
      </c>
    </row>
    <row r="244" ht="14" customHeight="1">
      <c r="A244" s="27" t="n"/>
      <c r="B244" s="47" t="n"/>
      <c r="C244" s="48" t="n"/>
      <c r="D244" s="48" t="n"/>
      <c r="E244" s="48" t="n"/>
      <c r="F244" s="28">
        <f>F243+B244</f>
        <v/>
      </c>
    </row>
    <row r="245" ht="14" customHeight="1">
      <c r="A245" s="27" t="n"/>
      <c r="B245" s="47" t="n"/>
      <c r="C245" s="48" t="n"/>
      <c r="D245" s="48" t="n"/>
      <c r="E245" s="48" t="n"/>
      <c r="F245" s="28">
        <f>F244+B245</f>
        <v/>
      </c>
    </row>
    <row r="246" ht="14" customHeight="1">
      <c r="A246" s="27" t="n"/>
      <c r="B246" s="47" t="n"/>
      <c r="C246" s="48" t="n"/>
      <c r="D246" s="48" t="n"/>
      <c r="E246" s="48" t="n"/>
      <c r="F246" s="28">
        <f>F245+B246</f>
        <v/>
      </c>
    </row>
    <row r="247" ht="14" customHeight="1">
      <c r="A247" s="27" t="n"/>
      <c r="B247" s="47" t="n"/>
      <c r="C247" s="48" t="n"/>
      <c r="D247" s="48" t="n"/>
      <c r="E247" s="48" t="n"/>
      <c r="F247" s="28">
        <f>F246+B247</f>
        <v/>
      </c>
    </row>
    <row r="248" ht="14" customHeight="1">
      <c r="A248" s="27" t="n"/>
      <c r="B248" s="47" t="n"/>
      <c r="C248" s="48" t="n"/>
      <c r="D248" s="48" t="n"/>
      <c r="E248" s="48" t="n"/>
      <c r="F248" s="28">
        <f>F247+B248</f>
        <v/>
      </c>
    </row>
    <row r="249" ht="14" customHeight="1">
      <c r="A249" s="27" t="n"/>
      <c r="B249" s="47" t="n"/>
      <c r="C249" s="48" t="n"/>
      <c r="D249" s="48" t="n"/>
      <c r="E249" s="48" t="n"/>
      <c r="F249" s="28">
        <f>F248+B249</f>
        <v/>
      </c>
    </row>
    <row r="250" ht="14" customHeight="1">
      <c r="A250" s="27" t="n"/>
      <c r="B250" s="47" t="n"/>
      <c r="C250" s="48" t="n"/>
      <c r="D250" s="48" t="n"/>
      <c r="E250" s="48" t="n"/>
      <c r="F250" s="28">
        <f>F249+B250</f>
        <v/>
      </c>
    </row>
    <row r="251" ht="14" customHeight="1">
      <c r="A251" s="27" t="n"/>
      <c r="B251" s="47" t="n"/>
      <c r="C251" s="48" t="n"/>
      <c r="D251" s="48" t="n"/>
      <c r="E251" s="48" t="n"/>
      <c r="F251" s="28">
        <f>F250+B251</f>
        <v/>
      </c>
    </row>
    <row r="252" ht="14" customHeight="1">
      <c r="A252" s="27" t="n"/>
      <c r="B252" s="47" t="n"/>
      <c r="C252" s="48" t="n"/>
      <c r="D252" s="48" t="n"/>
      <c r="E252" s="48" t="n"/>
      <c r="F252" s="28">
        <f>F251+B252</f>
        <v/>
      </c>
    </row>
    <row r="253" ht="14" customHeight="1">
      <c r="A253" s="27" t="n"/>
      <c r="B253" s="47" t="n"/>
      <c r="C253" s="48" t="n"/>
      <c r="D253" s="48" t="n"/>
      <c r="E253" s="48" t="n"/>
      <c r="F253" s="28">
        <f>F252+B253</f>
        <v/>
      </c>
    </row>
    <row r="254" ht="14" customHeight="1">
      <c r="A254" s="27" t="n"/>
      <c r="B254" s="47" t="n"/>
      <c r="C254" s="48" t="n"/>
      <c r="D254" s="48" t="n"/>
      <c r="E254" s="48" t="n"/>
      <c r="F254" s="28">
        <f>F253+B254</f>
        <v/>
      </c>
    </row>
    <row r="255" ht="14" customHeight="1">
      <c r="A255" s="27" t="n"/>
      <c r="B255" s="47" t="n"/>
      <c r="C255" s="48" t="n"/>
      <c r="D255" s="48" t="n"/>
      <c r="E255" s="48" t="n"/>
      <c r="F255" s="28">
        <f>F254+B255</f>
        <v/>
      </c>
    </row>
    <row r="256" ht="14" customHeight="1">
      <c r="A256" s="27" t="n"/>
      <c r="B256" s="47" t="n"/>
      <c r="C256" s="48" t="n"/>
      <c r="D256" s="48" t="n"/>
      <c r="E256" s="48" t="n"/>
      <c r="F256" s="28">
        <f>F255+B256</f>
        <v/>
      </c>
    </row>
    <row r="257" ht="14" customHeight="1">
      <c r="A257" s="27" t="n"/>
      <c r="B257" s="47" t="n"/>
      <c r="C257" s="48" t="n"/>
      <c r="D257" s="48" t="n"/>
      <c r="E257" s="48" t="n"/>
      <c r="F257" s="28">
        <f>F256+B257</f>
        <v/>
      </c>
    </row>
    <row r="258" ht="14" customHeight="1">
      <c r="A258" s="27" t="n"/>
      <c r="B258" s="47" t="n"/>
      <c r="C258" s="48" t="n"/>
      <c r="D258" s="48" t="n"/>
      <c r="E258" s="48" t="n"/>
      <c r="F258" s="28">
        <f>F257+B258</f>
        <v/>
      </c>
    </row>
    <row r="259" ht="14" customHeight="1">
      <c r="A259" s="27" t="n"/>
      <c r="B259" s="47" t="n"/>
      <c r="C259" s="48" t="n"/>
      <c r="D259" s="48" t="n"/>
      <c r="E259" s="48" t="n"/>
      <c r="F259" s="28">
        <f>F258+B259</f>
        <v/>
      </c>
    </row>
    <row r="260" ht="14" customHeight="1">
      <c r="A260" s="27" t="n"/>
      <c r="B260" s="47" t="n"/>
      <c r="C260" s="48" t="n"/>
      <c r="D260" s="48" t="n"/>
      <c r="E260" s="48" t="n"/>
      <c r="F260" s="28">
        <f>F259+B260</f>
        <v/>
      </c>
    </row>
    <row r="261" ht="14" customHeight="1">
      <c r="A261" s="27" t="n"/>
      <c r="B261" s="47" t="n"/>
      <c r="C261" s="48" t="n"/>
      <c r="D261" s="48" t="n"/>
      <c r="E261" s="48" t="n"/>
      <c r="F261" s="28">
        <f>F260+B261</f>
        <v/>
      </c>
    </row>
    <row r="262" ht="14" customHeight="1">
      <c r="A262" s="27" t="n"/>
      <c r="B262" s="47" t="n"/>
      <c r="C262" s="48" t="n"/>
      <c r="D262" s="48" t="n"/>
      <c r="E262" s="48" t="n"/>
      <c r="F262" s="28">
        <f>F261+B262</f>
        <v/>
      </c>
    </row>
    <row r="263" ht="14" customHeight="1">
      <c r="A263" s="27" t="n"/>
      <c r="B263" s="47" t="n"/>
      <c r="C263" s="48" t="n"/>
      <c r="D263" s="48" t="n"/>
      <c r="E263" s="48" t="n"/>
      <c r="F263" s="28">
        <f>F262+B263</f>
        <v/>
      </c>
    </row>
    <row r="264" ht="14" customHeight="1">
      <c r="A264" s="27" t="n"/>
      <c r="B264" s="47" t="n"/>
      <c r="C264" s="48" t="n"/>
      <c r="D264" s="48" t="n"/>
      <c r="E264" s="48" t="n"/>
      <c r="F264" s="28">
        <f>F263+B264</f>
        <v/>
      </c>
    </row>
    <row r="265" ht="14" customHeight="1">
      <c r="A265" s="27" t="n"/>
      <c r="B265" s="47" t="n"/>
      <c r="C265" s="48" t="n"/>
      <c r="D265" s="48" t="n"/>
      <c r="E265" s="48" t="n"/>
      <c r="F265" s="28">
        <f>F264+B265</f>
        <v/>
      </c>
    </row>
    <row r="266" ht="14" customHeight="1">
      <c r="A266" s="27" t="n"/>
      <c r="B266" s="47" t="n"/>
      <c r="C266" s="48" t="n"/>
      <c r="D266" s="48" t="n"/>
      <c r="E266" s="48" t="n"/>
      <c r="F266" s="28">
        <f>F265+B266</f>
        <v/>
      </c>
    </row>
    <row r="267" ht="14" customHeight="1">
      <c r="A267" s="27" t="n"/>
      <c r="B267" s="47" t="n"/>
      <c r="C267" s="48" t="n"/>
      <c r="D267" s="48" t="n"/>
      <c r="E267" s="48" t="n"/>
      <c r="F267" s="28">
        <f>F266+B267</f>
        <v/>
      </c>
    </row>
    <row r="268" ht="14" customHeight="1">
      <c r="A268" s="27" t="n"/>
      <c r="B268" s="47" t="n"/>
      <c r="C268" s="48" t="n"/>
      <c r="D268" s="48" t="n"/>
      <c r="E268" s="48" t="n"/>
      <c r="F268" s="28">
        <f>F267+B268</f>
        <v/>
      </c>
    </row>
    <row r="269" ht="14" customHeight="1">
      <c r="A269" s="27" t="n"/>
      <c r="B269" s="47" t="n"/>
      <c r="C269" s="48" t="n"/>
      <c r="D269" s="48" t="n"/>
      <c r="E269" s="48" t="n"/>
      <c r="F269" s="28">
        <f>F268+B269</f>
        <v/>
      </c>
    </row>
    <row r="270" ht="14" customHeight="1">
      <c r="A270" s="27" t="n"/>
      <c r="B270" s="47" t="n"/>
      <c r="C270" s="48" t="n"/>
      <c r="D270" s="48" t="n"/>
      <c r="E270" s="48" t="n"/>
      <c r="F270" s="28">
        <f>F269+B270</f>
        <v/>
      </c>
    </row>
    <row r="271" ht="14" customHeight="1">
      <c r="A271" s="27" t="n"/>
      <c r="B271" s="47" t="n"/>
      <c r="C271" s="48" t="n"/>
      <c r="D271" s="48" t="n"/>
      <c r="E271" s="48" t="n"/>
      <c r="F271" s="28">
        <f>F270+B271</f>
        <v/>
      </c>
    </row>
    <row r="272" ht="14" customHeight="1">
      <c r="A272" s="27" t="n"/>
      <c r="B272" s="47" t="n"/>
      <c r="C272" s="48" t="n"/>
      <c r="D272" s="48" t="n"/>
      <c r="E272" s="48" t="n"/>
      <c r="F272" s="28">
        <f>F271+B272</f>
        <v/>
      </c>
    </row>
    <row r="273" ht="14" customHeight="1">
      <c r="A273" s="27" t="n"/>
      <c r="B273" s="47" t="n"/>
      <c r="C273" s="48" t="n"/>
      <c r="D273" s="48" t="n"/>
      <c r="E273" s="48" t="n"/>
      <c r="F273" s="28">
        <f>F272+B273</f>
        <v/>
      </c>
    </row>
    <row r="274" ht="14" customHeight="1">
      <c r="A274" s="27" t="n"/>
      <c r="B274" s="47" t="n"/>
      <c r="C274" s="48" t="n"/>
      <c r="D274" s="48" t="n"/>
      <c r="E274" s="48" t="n"/>
      <c r="F274" s="28">
        <f>F273+B274</f>
        <v/>
      </c>
    </row>
    <row r="275" ht="14" customHeight="1">
      <c r="A275" s="27" t="n"/>
      <c r="B275" s="47" t="n"/>
      <c r="C275" s="48" t="n"/>
      <c r="D275" s="48" t="n"/>
      <c r="E275" s="48" t="n"/>
      <c r="F275" s="28">
        <f>F274+B275</f>
        <v/>
      </c>
    </row>
    <row r="276" ht="14" customHeight="1">
      <c r="A276" s="27" t="n"/>
      <c r="B276" s="47" t="n"/>
      <c r="C276" s="48" t="n"/>
      <c r="D276" s="48" t="n"/>
      <c r="E276" s="48" t="n"/>
      <c r="F276" s="28">
        <f>F275+B276</f>
        <v/>
      </c>
    </row>
    <row r="277" ht="14" customHeight="1">
      <c r="A277" s="27" t="n"/>
      <c r="B277" s="47" t="n"/>
      <c r="C277" s="48" t="n"/>
      <c r="D277" s="48" t="n"/>
      <c r="E277" s="48" t="n"/>
      <c r="F277" s="28">
        <f>F276+B277</f>
        <v/>
      </c>
    </row>
    <row r="278" ht="14" customHeight="1">
      <c r="A278" s="27" t="n"/>
      <c r="B278" s="47" t="n"/>
      <c r="C278" s="48" t="n"/>
      <c r="D278" s="48" t="n"/>
      <c r="E278" s="48" t="n"/>
      <c r="F278" s="28">
        <f>F277+B278</f>
        <v/>
      </c>
    </row>
    <row r="279" ht="14" customHeight="1">
      <c r="A279" s="27" t="n"/>
      <c r="B279" s="47" t="n"/>
      <c r="C279" s="48" t="n"/>
      <c r="D279" s="48" t="n"/>
      <c r="E279" s="48" t="n"/>
      <c r="F279" s="28">
        <f>F278+B279</f>
        <v/>
      </c>
    </row>
    <row r="280" ht="14" customHeight="1">
      <c r="A280" s="27" t="n"/>
      <c r="B280" s="47" t="n"/>
      <c r="C280" s="48" t="n"/>
      <c r="D280" s="48" t="n"/>
      <c r="E280" s="48" t="n"/>
      <c r="F280" s="28">
        <f>F279+B280</f>
        <v/>
      </c>
    </row>
    <row r="281" ht="14" customHeight="1">
      <c r="A281" s="27" t="n"/>
      <c r="B281" s="47" t="n"/>
      <c r="C281" s="48" t="n"/>
      <c r="D281" s="48" t="n"/>
      <c r="E281" s="48" t="n"/>
      <c r="F281" s="28">
        <f>F280+B281</f>
        <v/>
      </c>
    </row>
    <row r="282" ht="14" customHeight="1">
      <c r="A282" s="27" t="n"/>
      <c r="B282" s="47" t="n"/>
      <c r="C282" s="48" t="n"/>
      <c r="D282" s="48" t="n"/>
      <c r="E282" s="48" t="n"/>
      <c r="F282" s="28">
        <f>F281+B282</f>
        <v/>
      </c>
    </row>
    <row r="283" ht="14" customHeight="1">
      <c r="A283" s="27" t="n"/>
      <c r="B283" s="47" t="n"/>
      <c r="C283" s="48" t="n"/>
      <c r="D283" s="48" t="n"/>
      <c r="E283" s="48" t="n"/>
      <c r="F283" s="28">
        <f>F282+B283</f>
        <v/>
      </c>
    </row>
    <row r="284" ht="14" customHeight="1">
      <c r="A284" s="27" t="n"/>
      <c r="B284" s="47" t="n"/>
      <c r="C284" s="48" t="n"/>
      <c r="D284" s="48" t="n"/>
      <c r="E284" s="48" t="n"/>
      <c r="F284" s="28">
        <f>F283+B284</f>
        <v/>
      </c>
    </row>
    <row r="285" ht="14" customHeight="1">
      <c r="A285" s="27" t="n"/>
      <c r="B285" s="47" t="n"/>
      <c r="C285" s="48" t="n"/>
      <c r="D285" s="48" t="n"/>
      <c r="E285" s="48" t="n"/>
      <c r="F285" s="28">
        <f>F284+B285</f>
        <v/>
      </c>
    </row>
    <row r="286" ht="14" customHeight="1">
      <c r="A286" s="27" t="n"/>
      <c r="B286" s="47" t="n"/>
      <c r="C286" s="48" t="n"/>
      <c r="D286" s="48" t="n"/>
      <c r="E286" s="48" t="n"/>
      <c r="F286" s="28">
        <f>F285+B286</f>
        <v/>
      </c>
    </row>
    <row r="287" ht="14" customHeight="1">
      <c r="A287" s="27" t="n"/>
      <c r="B287" s="47" t="n"/>
      <c r="C287" s="48" t="n"/>
      <c r="D287" s="48" t="n"/>
      <c r="E287" s="48" t="n"/>
      <c r="F287" s="28">
        <f>F286+B287</f>
        <v/>
      </c>
    </row>
    <row r="288" ht="14" customHeight="1">
      <c r="A288" s="27" t="n"/>
      <c r="B288" s="47" t="n"/>
      <c r="C288" s="48" t="n"/>
      <c r="D288" s="48" t="n"/>
      <c r="E288" s="48" t="n"/>
      <c r="F288" s="28">
        <f>F287+B288</f>
        <v/>
      </c>
    </row>
    <row r="289" ht="14" customHeight="1">
      <c r="A289" s="27" t="n"/>
      <c r="B289" s="47" t="n"/>
      <c r="C289" s="48" t="n"/>
      <c r="D289" s="48" t="n"/>
      <c r="E289" s="48" t="n"/>
      <c r="F289" s="28">
        <f>F288+B289</f>
        <v/>
      </c>
    </row>
    <row r="290" ht="14" customHeight="1">
      <c r="A290" s="27" t="n"/>
      <c r="B290" s="47" t="n"/>
      <c r="C290" s="48" t="n"/>
      <c r="D290" s="48" t="n"/>
      <c r="E290" s="48" t="n"/>
      <c r="F290" s="28">
        <f>F289+B290</f>
        <v/>
      </c>
    </row>
    <row r="291" ht="14" customHeight="1">
      <c r="A291" s="27" t="n"/>
      <c r="B291" s="47" t="n"/>
      <c r="C291" s="48" t="n"/>
      <c r="D291" s="48" t="n"/>
      <c r="E291" s="48" t="n"/>
      <c r="F291" s="28">
        <f>F290+B291</f>
        <v/>
      </c>
    </row>
    <row r="292" ht="14" customHeight="1">
      <c r="A292" s="27" t="n"/>
      <c r="B292" s="47" t="n"/>
      <c r="C292" s="48" t="n"/>
      <c r="D292" s="48" t="n"/>
      <c r="E292" s="48" t="n"/>
      <c r="F292" s="28">
        <f>F291+B292</f>
        <v/>
      </c>
    </row>
    <row r="293" ht="14" customHeight="1">
      <c r="A293" s="27" t="n"/>
      <c r="B293" s="47" t="n"/>
      <c r="C293" s="48" t="n"/>
      <c r="D293" s="48" t="n"/>
      <c r="E293" s="48" t="n"/>
      <c r="F293" s="28">
        <f>F292+B293</f>
        <v/>
      </c>
    </row>
    <row r="294" ht="14" customHeight="1">
      <c r="A294" s="27" t="n"/>
      <c r="B294" s="47" t="n"/>
      <c r="C294" s="48" t="n"/>
      <c r="D294" s="48" t="n"/>
      <c r="E294" s="48" t="n"/>
      <c r="F294" s="28">
        <f>F293+B294</f>
        <v/>
      </c>
    </row>
    <row r="295" ht="14" customHeight="1">
      <c r="A295" s="27" t="n"/>
      <c r="B295" s="47" t="n"/>
      <c r="C295" s="48" t="n"/>
      <c r="D295" s="48" t="n"/>
      <c r="E295" s="48" t="n"/>
      <c r="F295" s="28">
        <f>F294+B295</f>
        <v/>
      </c>
    </row>
    <row r="296" ht="14" customHeight="1">
      <c r="A296" s="27" t="n"/>
      <c r="B296" s="47" t="n"/>
      <c r="C296" s="48" t="n"/>
      <c r="D296" s="48" t="n"/>
      <c r="E296" s="48" t="n"/>
      <c r="F296" s="28">
        <f>F295+B296</f>
        <v/>
      </c>
    </row>
    <row r="297" ht="14" customHeight="1">
      <c r="A297" s="27" t="n"/>
      <c r="B297" s="47" t="n"/>
      <c r="C297" s="48" t="n"/>
      <c r="D297" s="48" t="n"/>
      <c r="E297" s="48" t="n"/>
      <c r="F297" s="28">
        <f>F296+B297</f>
        <v/>
      </c>
    </row>
    <row r="298" ht="14" customHeight="1">
      <c r="A298" s="27" t="n"/>
      <c r="B298" s="47" t="n"/>
      <c r="C298" s="48" t="n"/>
      <c r="D298" s="48" t="n"/>
      <c r="E298" s="48" t="n"/>
      <c r="F298" s="28">
        <f>F297+B298</f>
        <v/>
      </c>
    </row>
    <row r="299" ht="14" customHeight="1">
      <c r="A299" s="27" t="n"/>
      <c r="B299" s="47" t="n"/>
      <c r="C299" s="48" t="n"/>
      <c r="D299" s="48" t="n"/>
      <c r="E299" s="48" t="n"/>
      <c r="F299" s="28">
        <f>F298+B299</f>
        <v/>
      </c>
    </row>
    <row r="300" ht="14" customHeight="1">
      <c r="A300" s="27" t="n"/>
      <c r="B300" s="47" t="n"/>
      <c r="C300" s="48" t="n"/>
      <c r="D300" s="48" t="n"/>
      <c r="E300" s="48" t="n"/>
      <c r="F300" s="28">
        <f>F299+B300</f>
        <v/>
      </c>
    </row>
    <row r="301" ht="14" customHeight="1">
      <c r="A301" s="27" t="n"/>
      <c r="B301" s="47" t="n"/>
      <c r="C301" s="48" t="n"/>
      <c r="D301" s="48" t="n"/>
      <c r="E301" s="48" t="n"/>
      <c r="F301" s="28">
        <f>F300+B301</f>
        <v/>
      </c>
    </row>
    <row r="302" ht="14" customHeight="1">
      <c r="A302" s="27" t="n"/>
      <c r="B302" s="47" t="n"/>
      <c r="C302" s="48" t="n"/>
      <c r="D302" s="48" t="n"/>
      <c r="E302" s="48" t="n"/>
      <c r="F302" s="28">
        <f>F301+B302</f>
        <v/>
      </c>
    </row>
    <row r="303" ht="14" customHeight="1">
      <c r="A303" s="27" t="n"/>
      <c r="B303" s="47" t="n"/>
      <c r="C303" s="48" t="n"/>
      <c r="D303" s="48" t="n"/>
      <c r="E303" s="48" t="n"/>
      <c r="F303" s="28">
        <f>F302+B303</f>
        <v/>
      </c>
    </row>
    <row r="304" ht="14" customHeight="1">
      <c r="A304" s="27" t="n"/>
      <c r="B304" s="47" t="n"/>
      <c r="C304" s="48" t="n"/>
      <c r="D304" s="48" t="n"/>
      <c r="E304" s="48" t="n"/>
      <c r="F304" s="28">
        <f>F303+B304</f>
        <v/>
      </c>
    </row>
    <row r="305" ht="14" customHeight="1">
      <c r="A305" s="27" t="n"/>
      <c r="B305" s="47" t="n"/>
      <c r="C305" s="48" t="n"/>
      <c r="D305" s="48" t="n"/>
      <c r="E305" s="48" t="n"/>
      <c r="F305" s="28">
        <f>F304+B305</f>
        <v/>
      </c>
    </row>
    <row r="306" ht="14" customHeight="1">
      <c r="A306" s="27" t="n"/>
      <c r="B306" s="47" t="n"/>
      <c r="C306" s="48" t="n"/>
      <c r="D306" s="48" t="n"/>
      <c r="E306" s="48" t="n"/>
      <c r="F306" s="28">
        <f>F305+B306</f>
        <v/>
      </c>
    </row>
    <row r="307" ht="14" customHeight="1">
      <c r="A307" s="27" t="n"/>
      <c r="B307" s="47" t="n"/>
      <c r="C307" s="48" t="n"/>
      <c r="D307" s="48" t="n"/>
      <c r="E307" s="48" t="n"/>
      <c r="F307" s="28">
        <f>F306+B307</f>
        <v/>
      </c>
    </row>
    <row r="308" ht="14" customHeight="1">
      <c r="A308" s="27" t="n"/>
      <c r="B308" s="47" t="n"/>
      <c r="C308" s="48" t="n"/>
      <c r="D308" s="48" t="n"/>
      <c r="E308" s="48" t="n"/>
      <c r="F308" s="28">
        <f>F307+B308</f>
        <v/>
      </c>
    </row>
    <row r="309" ht="14" customHeight="1">
      <c r="A309" s="27" t="n"/>
      <c r="B309" s="47" t="n"/>
      <c r="C309" s="48" t="n"/>
      <c r="D309" s="48" t="n"/>
      <c r="E309" s="48" t="n"/>
      <c r="F309" s="28">
        <f>F308+B309</f>
        <v/>
      </c>
    </row>
    <row r="310" ht="14" customHeight="1">
      <c r="A310" s="27" t="n"/>
      <c r="B310" s="47" t="n"/>
      <c r="C310" s="48" t="n"/>
      <c r="D310" s="48" t="n"/>
      <c r="E310" s="48" t="n"/>
      <c r="F310" s="28">
        <f>F309+B310</f>
        <v/>
      </c>
    </row>
    <row r="311" ht="14" customHeight="1">
      <c r="A311" s="27" t="n"/>
      <c r="B311" s="47" t="n"/>
      <c r="C311" s="48" t="n"/>
      <c r="D311" s="48" t="n"/>
      <c r="E311" s="48" t="n"/>
      <c r="F311" s="28">
        <f>F310+B311</f>
        <v/>
      </c>
    </row>
    <row r="312" ht="14" customHeight="1">
      <c r="A312" s="27" t="n"/>
      <c r="B312" s="47" t="n"/>
      <c r="C312" s="48" t="n"/>
      <c r="D312" s="48" t="n"/>
      <c r="E312" s="48" t="n"/>
      <c r="F312" s="28">
        <f>F311+B312</f>
        <v/>
      </c>
    </row>
    <row r="313" ht="14" customHeight="1">
      <c r="A313" s="27" t="n"/>
      <c r="B313" s="47" t="n"/>
      <c r="C313" s="48" t="n"/>
      <c r="D313" s="48" t="n"/>
      <c r="E313" s="48" t="n"/>
      <c r="F313" s="28">
        <f>F312+B313</f>
        <v/>
      </c>
    </row>
    <row r="314" ht="14" customHeight="1">
      <c r="A314" s="27" t="n"/>
      <c r="B314" s="47" t="n"/>
      <c r="C314" s="48" t="n"/>
      <c r="D314" s="48" t="n"/>
      <c r="E314" s="48" t="n"/>
      <c r="F314" s="28">
        <f>F313+B314</f>
        <v/>
      </c>
    </row>
    <row r="315" ht="14" customHeight="1">
      <c r="A315" s="27" t="n"/>
      <c r="B315" s="47" t="n"/>
      <c r="C315" s="48" t="n"/>
      <c r="D315" s="48" t="n"/>
      <c r="E315" s="48" t="n"/>
      <c r="F315" s="28">
        <f>F314+B315</f>
        <v/>
      </c>
    </row>
    <row r="316" ht="14" customHeight="1">
      <c r="A316" s="27" t="n"/>
      <c r="B316" s="47" t="n"/>
      <c r="C316" s="48" t="n"/>
      <c r="D316" s="48" t="n"/>
      <c r="E316" s="48" t="n"/>
      <c r="F316" s="28">
        <f>F315+B316</f>
        <v/>
      </c>
    </row>
    <row r="317" ht="14" customHeight="1">
      <c r="A317" s="27" t="n"/>
      <c r="B317" s="47" t="n"/>
      <c r="C317" s="48" t="n"/>
      <c r="D317" s="48" t="n"/>
      <c r="E317" s="48" t="n"/>
      <c r="F317" s="28">
        <f>F316+B317</f>
        <v/>
      </c>
    </row>
    <row r="318" ht="14" customHeight="1">
      <c r="A318" s="27" t="n"/>
      <c r="B318" s="47" t="n"/>
      <c r="C318" s="48" t="n"/>
      <c r="D318" s="48" t="n"/>
      <c r="E318" s="48" t="n"/>
      <c r="F318" s="28">
        <f>F317+B318</f>
        <v/>
      </c>
    </row>
    <row r="319" ht="14" customHeight="1">
      <c r="A319" s="27" t="n"/>
      <c r="B319" s="47" t="n"/>
      <c r="C319" s="48" t="n"/>
      <c r="D319" s="48" t="n"/>
      <c r="E319" s="48" t="n"/>
      <c r="F319" s="28">
        <f>F318+B319</f>
        <v/>
      </c>
    </row>
    <row r="320" ht="14" customHeight="1">
      <c r="A320" s="27" t="n"/>
      <c r="B320" s="47" t="n"/>
      <c r="C320" s="48" t="n"/>
      <c r="D320" s="48" t="n"/>
      <c r="E320" s="48" t="n"/>
      <c r="F320" s="28">
        <f>F319+B320</f>
        <v/>
      </c>
    </row>
    <row r="321" ht="14" customHeight="1">
      <c r="A321" s="27" t="n"/>
      <c r="B321" s="47" t="n"/>
      <c r="C321" s="48" t="n"/>
      <c r="D321" s="48" t="n"/>
      <c r="E321" s="48" t="n"/>
      <c r="F321" s="28">
        <f>F320+B321</f>
        <v/>
      </c>
    </row>
    <row r="322" ht="14" customHeight="1">
      <c r="A322" s="27" t="n"/>
      <c r="B322" s="47" t="n"/>
      <c r="C322" s="48" t="n"/>
      <c r="D322" s="48" t="n"/>
      <c r="E322" s="48" t="n"/>
      <c r="F322" s="28">
        <f>F321+B322</f>
        <v/>
      </c>
    </row>
    <row r="323" ht="14" customHeight="1">
      <c r="A323" s="27" t="n"/>
      <c r="B323" s="47" t="n"/>
      <c r="C323" s="48" t="n"/>
      <c r="D323" s="48" t="n"/>
      <c r="E323" s="48" t="n"/>
      <c r="F323" s="28">
        <f>F322+B323</f>
        <v/>
      </c>
    </row>
    <row r="324" ht="14" customHeight="1">
      <c r="A324" s="27" t="n"/>
      <c r="B324" s="47" t="n"/>
      <c r="C324" s="48" t="n"/>
      <c r="D324" s="48" t="n"/>
      <c r="E324" s="48" t="n"/>
      <c r="F324" s="28">
        <f>F323+B324</f>
        <v/>
      </c>
    </row>
    <row r="325" ht="14" customHeight="1">
      <c r="A325" s="27" t="n"/>
      <c r="B325" s="47" t="n"/>
      <c r="C325" s="48" t="n"/>
      <c r="D325" s="48" t="n"/>
      <c r="E325" s="48" t="n"/>
      <c r="F325" s="28">
        <f>F324+B325</f>
        <v/>
      </c>
    </row>
    <row r="326" ht="14" customHeight="1">
      <c r="A326" s="27" t="n"/>
      <c r="B326" s="47" t="n"/>
      <c r="C326" s="48" t="n"/>
      <c r="D326" s="48" t="n"/>
      <c r="E326" s="48" t="n"/>
      <c r="F326" s="28">
        <f>F325+B326</f>
        <v/>
      </c>
    </row>
    <row r="327" ht="14" customHeight="1">
      <c r="A327" s="27" t="n"/>
      <c r="B327" s="47" t="n"/>
      <c r="C327" s="48" t="n"/>
      <c r="D327" s="48" t="n"/>
      <c r="E327" s="48" t="n"/>
      <c r="F327" s="28">
        <f>F326+B327</f>
        <v/>
      </c>
    </row>
    <row r="328" ht="14" customHeight="1">
      <c r="A328" s="27" t="n"/>
      <c r="B328" s="47" t="n"/>
      <c r="C328" s="48" t="n"/>
      <c r="D328" s="48" t="n"/>
      <c r="E328" s="48" t="n"/>
      <c r="F328" s="28">
        <f>F327+B328</f>
        <v/>
      </c>
    </row>
    <row r="329" ht="14" customHeight="1">
      <c r="A329" s="27" t="n"/>
      <c r="B329" s="47" t="n"/>
      <c r="C329" s="48" t="n"/>
      <c r="D329" s="48" t="n"/>
      <c r="E329" s="48" t="n"/>
      <c r="F329" s="28">
        <f>F328+B329</f>
        <v/>
      </c>
    </row>
    <row r="330" ht="14" customHeight="1">
      <c r="A330" s="27" t="n"/>
      <c r="B330" s="47" t="n"/>
      <c r="C330" s="48" t="n"/>
      <c r="D330" s="48" t="n"/>
      <c r="E330" s="48" t="n"/>
      <c r="F330" s="28">
        <f>F329+B330</f>
        <v/>
      </c>
    </row>
    <row r="331" ht="14" customHeight="1">
      <c r="A331" s="27" t="n"/>
      <c r="B331" s="47" t="n"/>
      <c r="C331" s="48" t="n"/>
      <c r="D331" s="48" t="n"/>
      <c r="E331" s="48" t="n"/>
      <c r="F331" s="28">
        <f>F330+B331</f>
        <v/>
      </c>
    </row>
    <row r="332" ht="14" customHeight="1">
      <c r="A332" s="27" t="n"/>
      <c r="B332" s="47" t="n"/>
      <c r="C332" s="48" t="n"/>
      <c r="D332" s="48" t="n"/>
      <c r="E332" s="48" t="n"/>
      <c r="F332" s="28">
        <f>F331+B332</f>
        <v/>
      </c>
    </row>
    <row r="333" ht="14" customHeight="1">
      <c r="A333" s="27" t="n"/>
      <c r="B333" s="47" t="n"/>
      <c r="C333" s="48" t="n"/>
      <c r="D333" s="48" t="n"/>
      <c r="E333" s="48" t="n"/>
      <c r="F333" s="28">
        <f>F332+B333</f>
        <v/>
      </c>
    </row>
    <row r="334" ht="14" customHeight="1">
      <c r="A334" s="27" t="n"/>
      <c r="B334" s="47" t="n"/>
      <c r="C334" s="48" t="n"/>
      <c r="D334" s="48" t="n"/>
      <c r="E334" s="48" t="n"/>
      <c r="F334" s="28">
        <f>F333+B334</f>
        <v/>
      </c>
    </row>
    <row r="335" ht="14" customHeight="1">
      <c r="A335" s="27" t="n"/>
      <c r="B335" s="47" t="n"/>
      <c r="C335" s="48" t="n"/>
      <c r="D335" s="48" t="n"/>
      <c r="E335" s="48" t="n"/>
      <c r="F335" s="28">
        <f>F334+B335</f>
        <v/>
      </c>
    </row>
    <row r="336" ht="14" customHeight="1">
      <c r="A336" s="27" t="n"/>
      <c r="B336" s="47" t="n"/>
      <c r="C336" s="48" t="n"/>
      <c r="D336" s="48" t="n"/>
      <c r="E336" s="48" t="n"/>
      <c r="F336" s="28">
        <f>F335+B336</f>
        <v/>
      </c>
    </row>
    <row r="337" ht="14" customHeight="1">
      <c r="A337" s="27" t="n"/>
      <c r="B337" s="47" t="n"/>
      <c r="C337" s="48" t="n"/>
      <c r="D337" s="48" t="n"/>
      <c r="E337" s="48" t="n"/>
      <c r="F337" s="28">
        <f>F336+B337</f>
        <v/>
      </c>
    </row>
    <row r="338" ht="14" customHeight="1">
      <c r="A338" s="27" t="n"/>
      <c r="B338" s="47" t="n"/>
      <c r="C338" s="48" t="n"/>
      <c r="D338" s="48" t="n"/>
      <c r="E338" s="48" t="n"/>
      <c r="F338" s="28">
        <f>F337+B338</f>
        <v/>
      </c>
    </row>
    <row r="339" ht="14" customHeight="1">
      <c r="A339" s="27" t="n"/>
      <c r="B339" s="47" t="n"/>
      <c r="C339" s="48" t="n"/>
      <c r="D339" s="48" t="n"/>
      <c r="E339" s="48" t="n"/>
      <c r="F339" s="28">
        <f>F338+B339</f>
        <v/>
      </c>
    </row>
    <row r="340" ht="14" customHeight="1">
      <c r="A340" s="27" t="n"/>
      <c r="B340" s="47" t="n"/>
      <c r="C340" s="48" t="n"/>
      <c r="D340" s="48" t="n"/>
      <c r="E340" s="48" t="n"/>
      <c r="F340" s="28">
        <f>F339+B340</f>
        <v/>
      </c>
    </row>
    <row r="341" ht="14" customHeight="1">
      <c r="A341" s="27" t="n"/>
      <c r="B341" s="47" t="n"/>
      <c r="C341" s="48" t="n"/>
      <c r="D341" s="48" t="n"/>
      <c r="E341" s="48" t="n"/>
      <c r="F341" s="28">
        <f>F340+B341</f>
        <v/>
      </c>
    </row>
    <row r="342" ht="14" customHeight="1">
      <c r="A342" s="27" t="n"/>
      <c r="B342" s="47" t="n"/>
      <c r="C342" s="48" t="n"/>
      <c r="D342" s="48" t="n"/>
      <c r="E342" s="48" t="n"/>
      <c r="F342" s="28">
        <f>F341+B342</f>
        <v/>
      </c>
    </row>
    <row r="343" ht="14" customHeight="1">
      <c r="A343" s="27" t="n"/>
      <c r="B343" s="47" t="n"/>
      <c r="C343" s="48" t="n"/>
      <c r="D343" s="48" t="n"/>
      <c r="E343" s="48" t="n"/>
      <c r="F343" s="28">
        <f>F342+B343</f>
        <v/>
      </c>
    </row>
    <row r="344" ht="14" customHeight="1">
      <c r="A344" s="27" t="n"/>
      <c r="B344" s="47" t="n"/>
      <c r="C344" s="48" t="n"/>
      <c r="D344" s="48" t="n"/>
      <c r="E344" s="48" t="n"/>
      <c r="F344" s="28">
        <f>F343+B344</f>
        <v/>
      </c>
    </row>
    <row r="345" ht="14" customHeight="1">
      <c r="A345" s="27" t="n"/>
      <c r="B345" s="47" t="n"/>
      <c r="C345" s="48" t="n"/>
      <c r="D345" s="48" t="n"/>
      <c r="E345" s="48" t="n"/>
      <c r="F345" s="28">
        <f>F344+B345</f>
        <v/>
      </c>
    </row>
    <row r="346" ht="14" customHeight="1">
      <c r="A346" s="27" t="n"/>
      <c r="B346" s="47" t="n"/>
      <c r="C346" s="48" t="n"/>
      <c r="D346" s="48" t="n"/>
      <c r="E346" s="48" t="n"/>
      <c r="F346" s="28">
        <f>F345+B346</f>
        <v/>
      </c>
    </row>
    <row r="347" ht="14" customHeight="1">
      <c r="A347" s="27" t="n"/>
      <c r="B347" s="47" t="n"/>
      <c r="C347" s="48" t="n"/>
      <c r="D347" s="48" t="n"/>
      <c r="E347" s="48" t="n"/>
      <c r="F347" s="28">
        <f>F346+B347</f>
        <v/>
      </c>
    </row>
    <row r="348" ht="14" customHeight="1">
      <c r="A348" s="27" t="n"/>
      <c r="B348" s="47" t="n"/>
      <c r="C348" s="48" t="n"/>
      <c r="D348" s="48" t="n"/>
      <c r="E348" s="48" t="n"/>
      <c r="F348" s="28">
        <f>F347+B348</f>
        <v/>
      </c>
    </row>
    <row r="349" ht="14" customHeight="1">
      <c r="A349" s="27" t="n"/>
      <c r="B349" s="47" t="n"/>
      <c r="C349" s="48" t="n"/>
      <c r="D349" s="48" t="n"/>
      <c r="E349" s="48" t="n"/>
      <c r="F349" s="28">
        <f>F348+B349</f>
        <v/>
      </c>
    </row>
    <row r="350" ht="14" customHeight="1">
      <c r="A350" s="27" t="n"/>
      <c r="B350" s="47" t="n"/>
      <c r="C350" s="48" t="n"/>
      <c r="D350" s="48" t="n"/>
      <c r="E350" s="48" t="n"/>
      <c r="F350" s="28">
        <f>F349+B350</f>
        <v/>
      </c>
    </row>
    <row r="351" ht="14" customHeight="1">
      <c r="A351" s="27" t="n"/>
      <c r="B351" s="47" t="n"/>
      <c r="C351" s="48" t="n"/>
      <c r="D351" s="48" t="n"/>
      <c r="E351" s="48" t="n"/>
      <c r="F351" s="28">
        <f>F350+B351</f>
        <v/>
      </c>
    </row>
    <row r="352" ht="14" customHeight="1">
      <c r="A352" s="27" t="n"/>
      <c r="B352" s="47" t="n"/>
      <c r="C352" s="48" t="n"/>
      <c r="D352" s="48" t="n"/>
      <c r="E352" s="48" t="n"/>
      <c r="F352" s="28">
        <f>F351+B352</f>
        <v/>
      </c>
    </row>
    <row r="353" ht="14" customHeight="1">
      <c r="A353" s="27" t="n"/>
      <c r="B353" s="47" t="n"/>
      <c r="C353" s="48" t="n"/>
      <c r="D353" s="48" t="n"/>
      <c r="E353" s="48" t="n"/>
      <c r="F353" s="28">
        <f>F352+B353</f>
        <v/>
      </c>
    </row>
    <row r="354" ht="14" customHeight="1">
      <c r="A354" s="27" t="n"/>
      <c r="B354" s="47" t="n"/>
      <c r="C354" s="48" t="n"/>
      <c r="D354" s="48" t="n"/>
      <c r="E354" s="48" t="n"/>
      <c r="F354" s="28">
        <f>F353+B354</f>
        <v/>
      </c>
    </row>
    <row r="355" ht="14" customHeight="1">
      <c r="A355" s="27" t="n"/>
      <c r="B355" s="47" t="n"/>
      <c r="C355" s="48" t="n"/>
      <c r="D355" s="48" t="n"/>
      <c r="E355" s="48" t="n"/>
      <c r="F355" s="28">
        <f>F354+B355</f>
        <v/>
      </c>
    </row>
    <row r="356" ht="14" customHeight="1">
      <c r="A356" s="27" t="n"/>
      <c r="B356" s="47" t="n"/>
      <c r="C356" s="48" t="n"/>
      <c r="D356" s="48" t="n"/>
      <c r="E356" s="48" t="n"/>
      <c r="F356" s="28">
        <f>F355+B356</f>
        <v/>
      </c>
    </row>
    <row r="357" ht="14" customHeight="1">
      <c r="A357" s="27" t="n"/>
      <c r="B357" s="47" t="n"/>
      <c r="C357" s="48" t="n"/>
      <c r="D357" s="48" t="n"/>
      <c r="E357" s="48" t="n"/>
      <c r="F357" s="28">
        <f>F356+B357</f>
        <v/>
      </c>
    </row>
    <row r="358" ht="14" customHeight="1">
      <c r="A358" s="27" t="n"/>
      <c r="B358" s="47" t="n"/>
      <c r="C358" s="48" t="n"/>
      <c r="D358" s="48" t="n"/>
      <c r="E358" s="48" t="n"/>
      <c r="F358" s="28">
        <f>F357+B358</f>
        <v/>
      </c>
    </row>
    <row r="359" ht="14" customHeight="1">
      <c r="A359" s="27" t="n"/>
      <c r="B359" s="47" t="n"/>
      <c r="C359" s="48" t="n"/>
      <c r="D359" s="48" t="n"/>
      <c r="E359" s="48" t="n"/>
      <c r="F359" s="28">
        <f>F358+B359</f>
        <v/>
      </c>
    </row>
    <row r="360" ht="14" customHeight="1">
      <c r="A360" s="27" t="n"/>
      <c r="B360" s="47" t="n"/>
      <c r="C360" s="48" t="n"/>
      <c r="D360" s="48" t="n"/>
      <c r="E360" s="48" t="n"/>
      <c r="F360" s="28">
        <f>F359+B360</f>
        <v/>
      </c>
    </row>
    <row r="361" ht="14" customHeight="1">
      <c r="A361" s="27" t="n"/>
      <c r="B361" s="47" t="n"/>
      <c r="C361" s="48" t="n"/>
      <c r="D361" s="48" t="n"/>
      <c r="E361" s="48" t="n"/>
      <c r="F361" s="28">
        <f>F360+B361</f>
        <v/>
      </c>
    </row>
    <row r="362" ht="14" customHeight="1">
      <c r="A362" s="27" t="n"/>
      <c r="B362" s="47" t="n"/>
      <c r="C362" s="48" t="n"/>
      <c r="D362" s="48" t="n"/>
      <c r="E362" s="48" t="n"/>
      <c r="F362" s="28">
        <f>F361+B362</f>
        <v/>
      </c>
    </row>
    <row r="363" ht="14" customHeight="1">
      <c r="A363" s="27" t="n"/>
      <c r="B363" s="47" t="n"/>
      <c r="C363" s="48" t="n"/>
      <c r="D363" s="48" t="n"/>
      <c r="E363" s="48" t="n"/>
      <c r="F363" s="28">
        <f>F362+B363</f>
        <v/>
      </c>
    </row>
    <row r="364" ht="14" customHeight="1">
      <c r="A364" s="27" t="n"/>
      <c r="B364" s="47" t="n"/>
      <c r="C364" s="48" t="n"/>
      <c r="D364" s="48" t="n"/>
      <c r="E364" s="48" t="n"/>
      <c r="F364" s="28">
        <f>F363+B364</f>
        <v/>
      </c>
    </row>
    <row r="365" ht="14" customHeight="1">
      <c r="A365" s="27" t="n"/>
      <c r="B365" s="47" t="n"/>
      <c r="C365" s="48" t="n"/>
      <c r="D365" s="48" t="n"/>
      <c r="E365" s="48" t="n"/>
      <c r="F365" s="28">
        <f>F364+B365</f>
        <v/>
      </c>
    </row>
    <row r="366" ht="14" customHeight="1">
      <c r="A366" s="27" t="n"/>
      <c r="B366" s="47" t="n"/>
      <c r="C366" s="48" t="n"/>
      <c r="D366" s="48" t="n"/>
      <c r="E366" s="48" t="n"/>
      <c r="F366" s="28">
        <f>F365+B366</f>
        <v/>
      </c>
    </row>
    <row r="367" ht="14" customHeight="1">
      <c r="A367" s="27" t="n"/>
      <c r="B367" s="47" t="n"/>
      <c r="C367" s="48" t="n"/>
      <c r="D367" s="48" t="n"/>
      <c r="E367" s="48" t="n"/>
      <c r="F367" s="28">
        <f>F366+B367</f>
        <v/>
      </c>
    </row>
    <row r="368" ht="14" customHeight="1">
      <c r="A368" s="27" t="n"/>
      <c r="B368" s="47" t="n"/>
      <c r="C368" s="48" t="n"/>
      <c r="D368" s="48" t="n"/>
      <c r="E368" s="48" t="n"/>
      <c r="F368" s="28">
        <f>F367+B368</f>
        <v/>
      </c>
    </row>
    <row r="369" ht="14" customHeight="1">
      <c r="A369" s="27" t="n"/>
      <c r="B369" s="47" t="n"/>
      <c r="C369" s="48" t="n"/>
      <c r="D369" s="48" t="n"/>
      <c r="E369" s="48" t="n"/>
      <c r="F369" s="28">
        <f>F368+B369</f>
        <v/>
      </c>
    </row>
    <row r="370" ht="14" customHeight="1">
      <c r="A370" s="27" t="n"/>
      <c r="B370" s="47" t="n"/>
      <c r="C370" s="48" t="n"/>
      <c r="D370" s="48" t="n"/>
      <c r="E370" s="48" t="n"/>
      <c r="F370" s="28">
        <f>F369+B370</f>
        <v/>
      </c>
    </row>
    <row r="371" ht="14" customHeight="1">
      <c r="A371" s="27" t="n"/>
      <c r="B371" s="47" t="n"/>
      <c r="C371" s="48" t="n"/>
      <c r="D371" s="48" t="n"/>
      <c r="E371" s="48" t="n"/>
      <c r="F371" s="28">
        <f>F370+B371</f>
        <v/>
      </c>
    </row>
    <row r="372" ht="28" customHeight="1">
      <c r="A372" s="20" t="inlineStr">
        <is>
          <t>Rows are pre-formatted for 365 days (one reporting year). For multi-year plots, insert additional rows above row 7.</t>
        </is>
      </c>
      <c r="B372" s="21" t="n"/>
      <c r="C372" s="21" t="n"/>
      <c r="D372" s="21" t="n"/>
      <c r="E372" s="21" t="n"/>
      <c r="F372" s="22" t="n"/>
    </row>
  </sheetData>
  <mergeCells count="4">
    <mergeCell ref="A3:F3"/>
    <mergeCell ref="A372:F372"/>
    <mergeCell ref="A1:F1"/>
    <mergeCell ref="A5:F5"/>
  </mergeCells>
  <pageMargins left="0.75" right="0.75" top="1" bottom="1" header="0.5" footer="0.5"/>
  <drawing xmlns:r="http://schemas.openxmlformats.org/officeDocument/2006/relationships" r:id="rId1"/>
</worksheet>
</file>

<file path=xl/worksheets/sheet11.xml><?xml version="1.0" encoding="utf-8"?>
<worksheet xmlns="http://schemas.openxmlformats.org/spreadsheetml/2006/main">
  <sheetPr>
    <outlinePr summaryBelow="1" summaryRight="1"/>
    <pageSetUpPr/>
  </sheetPr>
  <dimension ref="A1:C48"/>
  <sheetViews>
    <sheetView workbookViewId="0">
      <pane ySplit="3" topLeftCell="A4" activePane="bottomLeft" state="frozen"/>
      <selection pane="bottomLeft" activeCell="A1" sqref="A1"/>
    </sheetView>
  </sheetViews>
  <sheetFormatPr baseColWidth="8" defaultRowHeight="15"/>
  <cols>
    <col width="26" customWidth="1" min="1" max="1"/>
    <col width="24" customWidth="1" min="2" max="2"/>
    <col width="24" customWidth="1" min="3" max="3"/>
    <col width="5" customWidth="1" min="4" max="4"/>
  </cols>
  <sheetData>
    <row r="1" ht="22" customHeight="1">
      <c r="A1" s="19" t="inlineStr">
        <is>
          <t>CL21(i-k) — Forward-Looking Assessments &amp; Stakeholder Engagement</t>
        </is>
      </c>
      <c r="B1" s="9" t="n"/>
      <c r="C1" s="10" t="n"/>
    </row>
    <row r="3" ht="22" customHeight="1">
      <c r="A3" s="16" t="inlineStr">
        <is>
          <t>Clause 21(i) — Monitoring Wells at Pressure Front Periphery</t>
        </is>
      </c>
      <c r="B3" s="9" t="n"/>
      <c r="C3" s="10" t="n"/>
    </row>
    <row r="4" ht="28" customHeight="1">
      <c r="A4" s="53" t="inlineStr">
        <is>
          <t>[Assess whether additional monitoring wells are needed at the periphery of the estimated pressure front. Consider: current AoR vs. predicted, any observation well responses near AoR boundary, offset well integrity risk, and AER's expectations for pressure front delineation.]</t>
        </is>
      </c>
    </row>
    <row r="5" ht="16" customHeight="1">
      <c r="A5" s="33" t="n"/>
    </row>
    <row r="6" ht="16" customHeight="1"/>
    <row r="7" ht="16" customHeight="1"/>
    <row r="8" ht="16" customHeight="1"/>
    <row r="9" ht="16" customHeight="1"/>
    <row r="11" ht="22" customHeight="1">
      <c r="A11" s="16" t="inlineStr">
        <is>
          <t>Clause 21(j) — Deep Monitoring Wells Adjacent to Injection Wells</t>
        </is>
      </c>
      <c r="B11" s="9" t="n"/>
      <c r="C11" s="10" t="n"/>
    </row>
    <row r="12" ht="28" customHeight="1">
      <c r="A12" s="53" t="inlineStr">
        <is>
          <t>[Assess whether additional deep monitoring wells adjacent to injection wells are needed. Consider: current downhole gauge coverage, above-zone monitoring adequacy, any anomalous annular pressure responses, and AER requests from prior review cycle.]</t>
        </is>
      </c>
    </row>
    <row r="13" ht="16" customHeight="1">
      <c r="A13" s="33" t="n"/>
    </row>
    <row r="14" ht="16" customHeight="1"/>
    <row r="15" ht="16" customHeight="1"/>
    <row r="16" ht="16" customHeight="1"/>
    <row r="17" ht="16" customHeight="1"/>
    <row r="19" ht="22" customHeight="1">
      <c r="A19" s="16" t="inlineStr">
        <is>
          <t>Clause 21(k) — Stakeholder Engagement Activities This Reporting Year</t>
        </is>
      </c>
      <c r="B19" s="9" t="n"/>
      <c r="C19" s="10" t="n"/>
    </row>
    <row r="20" ht="24" customHeight="1">
      <c r="A20" s="26" t="inlineStr">
        <is>
          <t>Date</t>
        </is>
      </c>
      <c r="B20" s="26" t="inlineStr">
        <is>
          <t>Stakeholder / Group</t>
        </is>
      </c>
      <c r="C20" s="26" t="inlineStr">
        <is>
          <t>Engagement Type</t>
        </is>
      </c>
    </row>
    <row r="21" ht="18" customHeight="1">
      <c r="A21" s="27" t="n"/>
      <c r="B21" s="6" t="n"/>
      <c r="C21" s="6" t="n"/>
    </row>
    <row r="22" ht="18" customHeight="1">
      <c r="A22" s="27" t="n"/>
      <c r="B22" s="6" t="n"/>
      <c r="C22" s="6" t="n"/>
    </row>
    <row r="23" ht="18" customHeight="1">
      <c r="A23" s="27" t="n"/>
      <c r="B23" s="6" t="n"/>
      <c r="C23" s="6" t="n"/>
    </row>
    <row r="24" ht="18" customHeight="1">
      <c r="A24" s="27" t="n"/>
      <c r="B24" s="6" t="n"/>
      <c r="C24" s="6" t="n"/>
    </row>
    <row r="25" ht="18" customHeight="1">
      <c r="A25" s="27" t="n"/>
      <c r="B25" s="6" t="n"/>
      <c r="C25" s="6" t="n"/>
    </row>
    <row r="26" ht="18" customHeight="1">
      <c r="A26" s="27" t="n"/>
      <c r="B26" s="6" t="n"/>
      <c r="C26" s="6" t="n"/>
    </row>
    <row r="27" ht="18" customHeight="1">
      <c r="A27" s="27" t="n"/>
      <c r="B27" s="6" t="n"/>
      <c r="C27" s="6" t="n"/>
    </row>
    <row r="28" ht="18" customHeight="1">
      <c r="A28" s="27" t="n"/>
      <c r="B28" s="6" t="n"/>
      <c r="C28" s="6" t="n"/>
    </row>
    <row r="29" ht="18" customHeight="1">
      <c r="A29" s="27" t="n"/>
      <c r="B29" s="6" t="n"/>
      <c r="C29" s="6" t="n"/>
    </row>
    <row r="30" ht="18" customHeight="1">
      <c r="A30" s="27" t="n"/>
      <c r="B30" s="6" t="n"/>
      <c r="C30" s="6" t="n"/>
    </row>
    <row r="31" ht="18" customHeight="1">
      <c r="A31" s="27" t="n"/>
      <c r="B31" s="6" t="n"/>
      <c r="C31" s="6" t="n"/>
    </row>
    <row r="32" ht="18" customHeight="1">
      <c r="A32" s="27" t="n"/>
      <c r="B32" s="6" t="n"/>
      <c r="C32" s="6" t="n"/>
    </row>
    <row r="34" ht="28" customHeight="1">
      <c r="A34" s="20" t="inlineStr">
        <is>
          <t>Document all stakeholder engagement including: landowner meetings, Indigenous consultation, public open houses, municipal/county notifications, and responses to concerns raised.</t>
        </is>
      </c>
      <c r="B34" s="21" t="n"/>
      <c r="C34" s="22" t="n"/>
    </row>
    <row r="36" ht="22" customHeight="1">
      <c r="A36" s="8" t="inlineStr">
        <is>
          <t>Recommendations for Next Reporting Year</t>
        </is>
      </c>
      <c r="B36" s="9" t="n"/>
      <c r="C36" s="10" t="n"/>
    </row>
    <row r="37" ht="16" customHeight="1">
      <c r="A37" s="34" t="inlineStr">
        <is>
          <t>Additional monitoring wells recommended (from 21i assessment above):</t>
        </is>
      </c>
    </row>
    <row r="38" ht="16" customHeight="1">
      <c r="A38" s="33" t="n"/>
    </row>
    <row r="39" ht="16" customHeight="1"/>
    <row r="40" ht="16" customHeight="1">
      <c r="A40" s="34" t="inlineStr">
        <is>
          <t>MMV plan changes recommended:</t>
        </is>
      </c>
    </row>
    <row r="41" ht="16" customHeight="1">
      <c r="A41" s="33" t="n"/>
    </row>
    <row r="42" ht="16" customHeight="1"/>
    <row r="43" ht="16" customHeight="1">
      <c r="A43" s="34" t="inlineStr">
        <is>
          <t>Model update schedule for next year:</t>
        </is>
      </c>
    </row>
    <row r="44" ht="16" customHeight="1">
      <c r="A44" s="33" t="n"/>
    </row>
    <row r="45" ht="16" customHeight="1"/>
    <row r="46" ht="16" customHeight="1">
      <c r="A46" s="34" t="inlineStr">
        <is>
          <t>Key milestones in next reporting year:</t>
        </is>
      </c>
    </row>
    <row r="47" ht="16" customHeight="1">
      <c r="A47" s="33" t="n"/>
    </row>
    <row r="48" ht="16" customHeight="1"/>
  </sheetData>
  <mergeCells count="18">
    <mergeCell ref="A19:C19"/>
    <mergeCell ref="A11:C11"/>
    <mergeCell ref="A36:C36"/>
    <mergeCell ref="A13:C17"/>
    <mergeCell ref="A1:C1"/>
    <mergeCell ref="A37:C37"/>
    <mergeCell ref="A41:C42"/>
    <mergeCell ref="A44:C45"/>
    <mergeCell ref="A46:C46"/>
    <mergeCell ref="A47:C48"/>
    <mergeCell ref="A38:C39"/>
    <mergeCell ref="A40:C40"/>
    <mergeCell ref="A5:C9"/>
    <mergeCell ref="A3:C3"/>
    <mergeCell ref="A34:C34"/>
    <mergeCell ref="A12:C12"/>
    <mergeCell ref="A4:C4"/>
    <mergeCell ref="A43:C4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1:D27"/>
  <sheetViews>
    <sheetView showGridLines="0" workbookViewId="0">
      <selection activeCell="A1" sqref="A1"/>
    </sheetView>
  </sheetViews>
  <sheetFormatPr baseColWidth="8" defaultRowHeight="15"/>
  <cols>
    <col width="3" customWidth="1" min="1" max="1"/>
    <col width="22" customWidth="1" min="2" max="2"/>
    <col width="60" customWidth="1" min="3" max="3"/>
    <col width="22" customWidth="1" min="4" max="4"/>
    <col width="3" customWidth="1" min="5" max="5"/>
  </cols>
  <sheetData>
    <row r="1" ht="22" customHeight="1">
      <c r="B1" s="19" t="inlineStr">
        <is>
          <t>AER D065 — Clause 21 Annual Report Requirements</t>
        </is>
      </c>
      <c r="C1" s="9" t="n"/>
      <c r="D1" s="10" t="n"/>
    </row>
    <row r="3" ht="28" customHeight="1">
      <c r="B3" s="20" t="inlineStr">
        <is>
          <t>Annual progress reports are due March 1 each year and must be submitted via AER MyAccount/DDS. The report must cover all items under Clause 21(a)–(k) of the D065 approval. This workbook is pre-structured to capture all required data elements.</t>
        </is>
      </c>
      <c r="C3" s="21" t="n"/>
      <c r="D3" s="22" t="n"/>
    </row>
    <row r="5" ht="16" customHeight="1">
      <c r="B5" s="23" t="inlineStr">
        <is>
          <t>21(a)</t>
        </is>
      </c>
      <c r="C5" s="24" t="inlineStr">
        <is>
          <t>Operations Summary → CL21a — Operations</t>
        </is>
      </c>
    </row>
    <row r="6" ht="28" customHeight="1">
      <c r="B6" s="25" t="inlineStr">
        <is>
          <t>New wells drilled, workovers/treatments, changes in injection equipment, identification of problems encountered and remedial actions taken.</t>
        </is>
      </c>
    </row>
    <row r="8" ht="16" customHeight="1">
      <c r="B8" s="23" t="inlineStr">
        <is>
          <t>21(b)</t>
        </is>
      </c>
      <c r="C8" s="24" t="inlineStr">
        <is>
          <t>Pressure Analysis → CL21b — Pressure</t>
        </is>
      </c>
    </row>
    <row r="9" ht="28" customHeight="1">
      <c r="B9" s="25" t="inlineStr">
        <is>
          <t>Results of all stabilized formation pressure surveys, comparison of actual versus expected pressure response, updated estimate of cumulative volume at max shut-in pressure (26,000 kPa).</t>
        </is>
      </c>
    </row>
    <row r="11" ht="16" customHeight="1">
      <c r="B11" s="23" t="inlineStr">
        <is>
          <t>21(c)</t>
        </is>
      </c>
      <c r="C11" s="24" t="inlineStr">
        <is>
          <t>Scheme Performance → CL21c — Performance</t>
        </is>
      </c>
    </row>
    <row r="12" ht="28" customHeight="1">
      <c r="B12" s="25" t="inlineStr">
        <is>
          <t>How formation pressure is changing over time relative to predictions, updated geological maps, updated CO₂ plume extent and pressure distribution models using all new data since last model run.</t>
        </is>
      </c>
    </row>
    <row r="14" ht="16" customHeight="1">
      <c r="B14" s="23" t="inlineStr">
        <is>
          <t>21(d)</t>
        </is>
      </c>
      <c r="C14" s="24" t="inlineStr">
        <is>
          <t>MMV Results → CL21d — MMV Results</t>
        </is>
      </c>
    </row>
    <row r="15" ht="28" customHeight="1">
      <c r="B15" s="25" t="inlineStr">
        <is>
          <t>Events exceeding approved MMV requirements, measured vs. predicted performance comparison, O&amp;M summary, MMV issues, pressure surveys, corrosion data, fluid analyses, logs run, discussion of needed MMV plan changes.</t>
        </is>
      </c>
    </row>
    <row r="17" ht="16" customHeight="1">
      <c r="B17" s="23" t="inlineStr">
        <is>
          <t>21(e)</t>
        </is>
      </c>
      <c r="C17" s="24" t="inlineStr">
        <is>
          <t>Monthly Data Table — 13 Parameters/Well → CL21e — Monthly Data</t>
        </is>
      </c>
    </row>
    <row r="18" ht="196" customHeight="1">
      <c r="B18" s="25" t="inlineStr">
        <is>
          <t>For each well, for each calendar month:
(i) CO₂ mole fraction &amp; stream composition
(ii) Injection stream density
(iii) Volume and mass at standard conditions
(iv) Formation volume factor
(v) Cumulative volume and mass since scheme start
(vi) Volume and mass at reservoir conditions
(vii) Hours on injection
(viii) Maximum daily injection rate
(ix) Average daily injection rate
(x) BHIP and wellhead temperature (individual)
(xi) Average BHIP and average wellhead temperature
(xii) BHIP at top of interval with BH temperature
(xiii) Average BHIP at top of interval with average BH temperature</t>
        </is>
      </c>
    </row>
    <row r="20" ht="16" customHeight="1">
      <c r="B20" s="23" t="inlineStr">
        <is>
          <t>21(f-g)</t>
        </is>
      </c>
      <c r="C20" s="24" t="inlineStr">
        <is>
          <t>Volume Tables &amp; Hall Plots → CL21f/g — Volumes &amp; Hall Plot</t>
        </is>
      </c>
    </row>
    <row r="21" ht="28" customHeight="1">
      <c r="B21" s="25" t="inlineStr">
        <is>
          <t>Monthly and cumulative CO₂ volumes/mass tables. Hall plots of constant average reservoir pressure — changes in slope indicate potential fracturing and must be discussed in the report.</t>
        </is>
      </c>
    </row>
    <row r="23" ht="16" customHeight="1">
      <c r="B23" s="23" t="inlineStr">
        <is>
          <t>21(h)</t>
        </is>
      </c>
      <c r="C23" s="24" t="inlineStr">
        <is>
          <t>Daily Plots → CL21h — Daily Plots</t>
        </is>
      </c>
    </row>
    <row r="24" ht="28" customHeight="1">
      <c r="B24" s="25" t="inlineStr">
        <is>
          <t>Daily CO₂ injection rate, wellhead and bottomhole injection pressures, and estimated/measured average reservoir pressure — all plotted versus time from commencement of injection.</t>
        </is>
      </c>
    </row>
    <row r="26" ht="16" customHeight="1">
      <c r="B26" s="23" t="inlineStr">
        <is>
          <t>21(i-k)</t>
        </is>
      </c>
      <c r="C26" s="24" t="inlineStr">
        <is>
          <t>Forward-Looking Assessments → CL21ijk — Assessments</t>
        </is>
      </c>
    </row>
    <row r="27" ht="42" customHeight="1">
      <c r="B27" s="25" t="inlineStr">
        <is>
          <t>(i) Need for additional monitoring wells at pressure front periphery
(j) Need for additional deep monitoring wells adjacent to injection wells
(k) Stakeholder engagement activities conducted during the reporting period</t>
        </is>
      </c>
    </row>
  </sheetData>
  <mergeCells count="26">
    <mergeCell ref="B1:D1"/>
    <mergeCell ref="C5:D5"/>
    <mergeCell ref="C14:D14"/>
    <mergeCell ref="B20"/>
    <mergeCell ref="B5"/>
    <mergeCell ref="C26:D26"/>
    <mergeCell ref="C20:D20"/>
    <mergeCell ref="B26"/>
    <mergeCell ref="B9:D9"/>
    <mergeCell ref="B15:D15"/>
    <mergeCell ref="B6:D6"/>
    <mergeCell ref="B24:D24"/>
    <mergeCell ref="C11:D11"/>
    <mergeCell ref="B11"/>
    <mergeCell ref="C17:D17"/>
    <mergeCell ref="B14"/>
    <mergeCell ref="C23:D23"/>
    <mergeCell ref="C8:D8"/>
    <mergeCell ref="B23"/>
    <mergeCell ref="B8"/>
    <mergeCell ref="B3:D3"/>
    <mergeCell ref="B17"/>
    <mergeCell ref="B18:D18"/>
    <mergeCell ref="B27:D27"/>
    <mergeCell ref="B21:D21"/>
    <mergeCell ref="B12:D1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40"/>
  <sheetViews>
    <sheetView workbookViewId="0">
      <pane ySplit="3" topLeftCell="A4" activePane="bottomLeft" state="frozen"/>
      <selection pane="bottomLeft" activeCell="A1" sqref="A1"/>
    </sheetView>
  </sheetViews>
  <sheetFormatPr baseColWidth="8" defaultRowHeight="15"/>
  <cols>
    <col width="5" customWidth="1" min="1" max="1"/>
    <col width="18" customWidth="1" min="2" max="2"/>
    <col width="14" customWidth="1" min="3" max="3"/>
    <col width="14" customWidth="1" min="4" max="4"/>
    <col width="14" customWidth="1" min="5" max="5"/>
    <col width="14" customWidth="1" min="6" max="6"/>
    <col width="28" customWidth="1" min="7" max="7"/>
    <col width="28" customWidth="1" min="8" max="8"/>
    <col width="5" customWidth="1" min="9" max="9"/>
  </cols>
  <sheetData>
    <row r="1" ht="22" customHeight="1">
      <c r="A1" s="19" t="inlineStr">
        <is>
          <t>CL21(a) — Operations Summary</t>
        </is>
      </c>
      <c r="B1" s="9" t="n"/>
      <c r="C1" s="9" t="n"/>
      <c r="D1" s="9" t="n"/>
      <c r="E1" s="9" t="n"/>
      <c r="F1" s="9" t="n"/>
      <c r="G1" s="9" t="n"/>
      <c r="H1" s="10" t="n"/>
    </row>
    <row r="3" ht="22" customHeight="1">
      <c r="A3" s="16" t="inlineStr">
        <is>
          <t>21(a)(i)  New Wells Drilled / Re-completed This Reporting Year</t>
        </is>
      </c>
      <c r="B3" s="9" t="n"/>
      <c r="C3" s="9" t="n"/>
      <c r="D3" s="9" t="n"/>
      <c r="E3" s="9" t="n"/>
      <c r="F3" s="9" t="n"/>
      <c r="G3" s="9" t="n"/>
      <c r="H3" s="10" t="n"/>
    </row>
    <row r="4">
      <c r="A4" s="26" t="inlineStr">
        <is>
          <t>Well UWI</t>
        </is>
      </c>
      <c r="B4" s="26" t="inlineStr">
        <is>
          <t>Well Type</t>
        </is>
      </c>
      <c r="C4" s="26" t="inlineStr">
        <is>
          <t>Spud Date</t>
        </is>
      </c>
      <c r="D4" s="26" t="inlineStr">
        <is>
          <t>TD Date</t>
        </is>
      </c>
      <c r="E4" s="26" t="inlineStr">
        <is>
          <t>Completion Date</t>
        </is>
      </c>
      <c r="F4" s="26" t="inlineStr">
        <is>
          <t>Status</t>
        </is>
      </c>
      <c r="G4" s="26" t="inlineStr">
        <is>
          <t>Comments</t>
        </is>
      </c>
    </row>
    <row r="5" ht="16" customHeight="1">
      <c r="A5" s="6" t="inlineStr">
        <is>
          <t>[UWI]</t>
        </is>
      </c>
      <c r="B5" s="6" t="inlineStr">
        <is>
          <t>[Injection / Monitoring]</t>
        </is>
      </c>
      <c r="C5" s="27" t="n"/>
      <c r="D5" s="27" t="n"/>
      <c r="E5" s="6" t="n"/>
      <c r="F5" s="6" t="n"/>
      <c r="G5" s="6" t="n"/>
    </row>
    <row r="6" ht="16" customHeight="1">
      <c r="A6" s="6" t="inlineStr">
        <is>
          <t>[UWI]</t>
        </is>
      </c>
      <c r="B6" s="6" t="inlineStr">
        <is>
          <t>[Injection / Monitoring]</t>
        </is>
      </c>
      <c r="C6" s="27" t="n"/>
      <c r="D6" s="27" t="n"/>
      <c r="E6" s="6" t="n"/>
      <c r="F6" s="6" t="n"/>
      <c r="G6" s="6" t="n"/>
    </row>
    <row r="7" ht="16" customHeight="1">
      <c r="A7" s="6" t="inlineStr">
        <is>
          <t>[UWI]</t>
        </is>
      </c>
      <c r="B7" s="6" t="inlineStr">
        <is>
          <t>[Injection / Monitoring]</t>
        </is>
      </c>
      <c r="C7" s="27" t="n"/>
      <c r="D7" s="27" t="n"/>
      <c r="E7" s="6" t="n"/>
      <c r="F7" s="6" t="n"/>
      <c r="G7" s="6" t="n"/>
    </row>
    <row r="8" ht="16" customHeight="1">
      <c r="A8" s="6" t="inlineStr">
        <is>
          <t>[UWI]</t>
        </is>
      </c>
      <c r="B8" s="6" t="inlineStr">
        <is>
          <t>[Injection / Monitoring]</t>
        </is>
      </c>
      <c r="C8" s="27" t="n"/>
      <c r="D8" s="27" t="n"/>
      <c r="E8" s="6" t="n"/>
      <c r="F8" s="6" t="n"/>
      <c r="G8" s="6" t="n"/>
    </row>
    <row r="9" ht="16" customHeight="1">
      <c r="A9" s="6" t="inlineStr">
        <is>
          <t>[UWI]</t>
        </is>
      </c>
      <c r="B9" s="6" t="inlineStr">
        <is>
          <t>[Injection / Monitoring]</t>
        </is>
      </c>
      <c r="C9" s="27" t="n"/>
      <c r="D9" s="27" t="n"/>
      <c r="E9" s="6" t="n"/>
      <c r="F9" s="6" t="n"/>
      <c r="G9" s="6" t="n"/>
    </row>
    <row r="10" ht="28" customHeight="1">
      <c r="A10" s="20" t="inlineStr">
        <is>
          <t>If no new wells were drilled, enter 'None' in the first row.</t>
        </is>
      </c>
      <c r="B10" s="21" t="n"/>
      <c r="C10" s="21" t="n"/>
      <c r="D10" s="21" t="n"/>
      <c r="E10" s="21" t="n"/>
      <c r="F10" s="21" t="n"/>
      <c r="G10" s="21" t="n"/>
      <c r="H10" s="22" t="n"/>
    </row>
    <row r="12" ht="22" customHeight="1">
      <c r="A12" s="16" t="inlineStr">
        <is>
          <t>21(a)(ii)  Workovers, Treatments &amp; Remedial Actions</t>
        </is>
      </c>
      <c r="B12" s="9" t="n"/>
      <c r="C12" s="9" t="n"/>
      <c r="D12" s="9" t="n"/>
      <c r="E12" s="9" t="n"/>
      <c r="F12" s="9" t="n"/>
      <c r="G12" s="9" t="n"/>
      <c r="H12" s="10" t="n"/>
    </row>
    <row r="13">
      <c r="A13" s="26" t="inlineStr">
        <is>
          <t>Well UWI</t>
        </is>
      </c>
      <c r="B13" s="26" t="inlineStr">
        <is>
          <t>Date</t>
        </is>
      </c>
      <c r="C13" s="26" t="inlineStr">
        <is>
          <t>Treatment Type</t>
        </is>
      </c>
      <c r="D13" s="26" t="inlineStr">
        <is>
          <t>Purpose</t>
        </is>
      </c>
      <c r="E13" s="26" t="inlineStr">
        <is>
          <t>Outcome</t>
        </is>
      </c>
      <c r="F13" s="26" t="inlineStr">
        <is>
          <t>Est. Cost ($)</t>
        </is>
      </c>
      <c r="G13" s="26" t="inlineStr">
        <is>
          <t>Follow-up Required</t>
        </is>
      </c>
    </row>
    <row r="14" ht="16" customHeight="1">
      <c r="A14" s="6" t="n"/>
      <c r="B14" s="27" t="n"/>
      <c r="C14" s="6" t="n"/>
      <c r="D14" s="6" t="n"/>
      <c r="E14" s="6" t="n"/>
      <c r="F14" s="6" t="n"/>
      <c r="G14" s="6" t="n"/>
    </row>
    <row r="15" ht="16" customHeight="1">
      <c r="A15" s="6" t="n"/>
      <c r="B15" s="27" t="n"/>
      <c r="C15" s="6" t="n"/>
      <c r="D15" s="6" t="n"/>
      <c r="E15" s="6" t="n"/>
      <c r="F15" s="6" t="n"/>
      <c r="G15" s="6" t="n"/>
    </row>
    <row r="16" ht="16" customHeight="1">
      <c r="A16" s="6" t="n"/>
      <c r="B16" s="27" t="n"/>
      <c r="C16" s="6" t="n"/>
      <c r="D16" s="6" t="n"/>
      <c r="E16" s="6" t="n"/>
      <c r="F16" s="6" t="n"/>
      <c r="G16" s="6" t="n"/>
    </row>
    <row r="17" ht="16" customHeight="1">
      <c r="A17" s="6" t="n"/>
      <c r="B17" s="27" t="n"/>
      <c r="C17" s="6" t="n"/>
      <c r="D17" s="6" t="n"/>
      <c r="E17" s="6" t="n"/>
      <c r="F17" s="6" t="n"/>
      <c r="G17" s="6" t="n"/>
    </row>
    <row r="18" ht="16" customHeight="1">
      <c r="A18" s="6" t="n"/>
      <c r="B18" s="27" t="n"/>
      <c r="C18" s="6" t="n"/>
      <c r="D18" s="6" t="n"/>
      <c r="E18" s="6" t="n"/>
      <c r="F18" s="6" t="n"/>
      <c r="G18" s="6" t="n"/>
    </row>
    <row r="19" ht="16" customHeight="1">
      <c r="A19" s="6" t="n"/>
      <c r="B19" s="27" t="n"/>
      <c r="C19" s="6" t="n"/>
      <c r="D19" s="6" t="n"/>
      <c r="E19" s="6" t="n"/>
      <c r="F19" s="6" t="n"/>
      <c r="G19" s="6" t="n"/>
    </row>
    <row r="20" ht="16" customHeight="1">
      <c r="A20" s="6" t="n"/>
      <c r="B20" s="27" t="n"/>
      <c r="C20" s="6" t="n"/>
      <c r="D20" s="6" t="n"/>
      <c r="E20" s="6" t="n"/>
      <c r="F20" s="6" t="n"/>
      <c r="G20" s="6" t="n"/>
    </row>
    <row r="21" ht="16" customHeight="1">
      <c r="A21" s="6" t="n"/>
      <c r="B21" s="27" t="n"/>
      <c r="C21" s="6" t="n"/>
      <c r="D21" s="6" t="n"/>
      <c r="E21" s="6" t="n"/>
      <c r="F21" s="6" t="n"/>
      <c r="G21" s="6" t="n"/>
    </row>
    <row r="23" ht="22" customHeight="1">
      <c r="A23" s="16" t="inlineStr">
        <is>
          <t>21(a)(iii)  Injection Equipment Changes</t>
        </is>
      </c>
      <c r="B23" s="9" t="n"/>
      <c r="C23" s="9" t="n"/>
      <c r="D23" s="9" t="n"/>
      <c r="E23" s="9" t="n"/>
      <c r="F23" s="9" t="n"/>
      <c r="G23" s="9" t="n"/>
      <c r="H23" s="10" t="n"/>
    </row>
    <row r="24">
      <c r="A24" s="26" t="inlineStr">
        <is>
          <t>Date</t>
        </is>
      </c>
      <c r="B24" s="26" t="inlineStr">
        <is>
          <t>Equipment Item</t>
        </is>
      </c>
      <c r="C24" s="26" t="inlineStr">
        <is>
          <t>Nature of Change</t>
        </is>
      </c>
      <c r="D24" s="26" t="inlineStr">
        <is>
          <t>Reason</t>
        </is>
      </c>
      <c r="E24" s="26" t="inlineStr">
        <is>
          <t>Effect on Operations</t>
        </is>
      </c>
      <c r="F24" s="26" t="inlineStr">
        <is>
          <t>AER Notified?</t>
        </is>
      </c>
    </row>
    <row r="25" ht="16" customHeight="1">
      <c r="A25" s="6" t="n"/>
      <c r="B25" s="6" t="n"/>
      <c r="C25" s="6" t="n"/>
      <c r="D25" s="6" t="n"/>
      <c r="E25" s="6" t="n"/>
      <c r="F25" s="6" t="n"/>
    </row>
    <row r="26" ht="16" customHeight="1">
      <c r="A26" s="6" t="n"/>
      <c r="B26" s="6" t="n"/>
      <c r="C26" s="6" t="n"/>
      <c r="D26" s="6" t="n"/>
      <c r="E26" s="6" t="n"/>
      <c r="F26" s="6" t="n"/>
    </row>
    <row r="27" ht="16" customHeight="1">
      <c r="A27" s="6" t="n"/>
      <c r="B27" s="6" t="n"/>
      <c r="C27" s="6" t="n"/>
      <c r="D27" s="6" t="n"/>
      <c r="E27" s="6" t="n"/>
      <c r="F27" s="6" t="n"/>
    </row>
    <row r="28" ht="16" customHeight="1">
      <c r="A28" s="6" t="n"/>
      <c r="B28" s="6" t="n"/>
      <c r="C28" s="6" t="n"/>
      <c r="D28" s="6" t="n"/>
      <c r="E28" s="6" t="n"/>
      <c r="F28" s="6" t="n"/>
    </row>
    <row r="29" ht="16" customHeight="1">
      <c r="A29" s="6" t="n"/>
      <c r="B29" s="6" t="n"/>
      <c r="C29" s="6" t="n"/>
      <c r="D29" s="6" t="n"/>
      <c r="E29" s="6" t="n"/>
      <c r="F29" s="6" t="n"/>
    </row>
    <row r="31" ht="22" customHeight="1">
      <c r="A31" s="16" t="inlineStr">
        <is>
          <t>21(a)(iv)  Problems Identified &amp; Remedial Actions</t>
        </is>
      </c>
      <c r="B31" s="9" t="n"/>
      <c r="C31" s="9" t="n"/>
      <c r="D31" s="9" t="n"/>
      <c r="E31" s="9" t="n"/>
      <c r="F31" s="9" t="n"/>
      <c r="G31" s="9" t="n"/>
      <c r="H31" s="10" t="n"/>
    </row>
    <row r="32">
      <c r="A32" s="26" t="inlineStr">
        <is>
          <t>Date Identified</t>
        </is>
      </c>
      <c r="B32" s="26" t="inlineStr">
        <is>
          <t>Well / System</t>
        </is>
      </c>
      <c r="C32" s="26" t="inlineStr">
        <is>
          <t>Problem Description</t>
        </is>
      </c>
      <c r="D32" s="26" t="inlineStr">
        <is>
          <t>Root Cause</t>
        </is>
      </c>
      <c r="E32" s="26" t="inlineStr">
        <is>
          <t>Remedial Action Taken</t>
        </is>
      </c>
      <c r="F32" s="26" t="inlineStr">
        <is>
          <t>Resolution Date</t>
        </is>
      </c>
      <c r="G32" s="26" t="inlineStr">
        <is>
          <t>Closed Out?</t>
        </is>
      </c>
    </row>
    <row r="33" ht="16" customHeight="1">
      <c r="A33" s="6" t="n"/>
      <c r="B33" s="6" t="n"/>
      <c r="C33" s="6" t="n"/>
      <c r="D33" s="6" t="n"/>
      <c r="E33" s="6" t="n"/>
      <c r="F33" s="6" t="n"/>
      <c r="G33" s="6" t="n"/>
    </row>
    <row r="34" ht="16" customHeight="1">
      <c r="A34" s="6" t="n"/>
      <c r="B34" s="6" t="n"/>
      <c r="C34" s="6" t="n"/>
      <c r="D34" s="6" t="n"/>
      <c r="E34" s="6" t="n"/>
      <c r="F34" s="6" t="n"/>
      <c r="G34" s="6" t="n"/>
    </row>
    <row r="35" ht="16" customHeight="1">
      <c r="A35" s="6" t="n"/>
      <c r="B35" s="6" t="n"/>
      <c r="C35" s="6" t="n"/>
      <c r="D35" s="6" t="n"/>
      <c r="E35" s="6" t="n"/>
      <c r="F35" s="6" t="n"/>
      <c r="G35" s="6" t="n"/>
    </row>
    <row r="36" ht="16" customHeight="1">
      <c r="A36" s="6" t="n"/>
      <c r="B36" s="6" t="n"/>
      <c r="C36" s="6" t="n"/>
      <c r="D36" s="6" t="n"/>
      <c r="E36" s="6" t="n"/>
      <c r="F36" s="6" t="n"/>
      <c r="G36" s="6" t="n"/>
    </row>
    <row r="37" ht="16" customHeight="1">
      <c r="A37" s="6" t="n"/>
      <c r="B37" s="6" t="n"/>
      <c r="C37" s="6" t="n"/>
      <c r="D37" s="6" t="n"/>
      <c r="E37" s="6" t="n"/>
      <c r="F37" s="6" t="n"/>
      <c r="G37" s="6" t="n"/>
    </row>
    <row r="38" ht="16" customHeight="1">
      <c r="A38" s="6" t="n"/>
      <c r="B38" s="6" t="n"/>
      <c r="C38" s="6" t="n"/>
      <c r="D38" s="6" t="n"/>
      <c r="E38" s="6" t="n"/>
      <c r="F38" s="6" t="n"/>
      <c r="G38" s="6" t="n"/>
    </row>
    <row r="39" ht="16" customHeight="1">
      <c r="A39" s="6" t="n"/>
      <c r="B39" s="6" t="n"/>
      <c r="C39" s="6" t="n"/>
      <c r="D39" s="6" t="n"/>
      <c r="E39" s="6" t="n"/>
      <c r="F39" s="6" t="n"/>
      <c r="G39" s="6" t="n"/>
    </row>
    <row r="40" ht="16" customHeight="1">
      <c r="A40" s="6" t="n"/>
      <c r="B40" s="6" t="n"/>
      <c r="C40" s="6" t="n"/>
      <c r="D40" s="6" t="n"/>
      <c r="E40" s="6" t="n"/>
      <c r="F40" s="6" t="n"/>
      <c r="G40" s="6" t="n"/>
    </row>
  </sheetData>
  <mergeCells count="6">
    <mergeCell ref="A12:H12"/>
    <mergeCell ref="A3:H3"/>
    <mergeCell ref="A10:H10"/>
    <mergeCell ref="A1:H1"/>
    <mergeCell ref="A23:H23"/>
    <mergeCell ref="A31:H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26"/>
  <sheetViews>
    <sheetView workbookViewId="0">
      <pane ySplit="3" topLeftCell="A4" activePane="bottomLeft" state="frozen"/>
      <selection pane="bottomLeft" activeCell="A1" sqref="A1"/>
    </sheetView>
  </sheetViews>
  <sheetFormatPr baseColWidth="8" defaultRowHeight="15"/>
  <cols>
    <col width="5" customWidth="1" min="1" max="1"/>
    <col width="18" customWidth="1" min="2" max="2"/>
    <col width="16" customWidth="1" min="3" max="3"/>
    <col width="16" customWidth="1" min="4" max="4"/>
    <col width="16" customWidth="1" min="5" max="5"/>
    <col width="16" customWidth="1" min="6" max="6"/>
    <col width="22" customWidth="1" min="7" max="7"/>
    <col width="22" customWidth="1" min="8" max="8"/>
    <col width="5" customWidth="1" min="9" max="9"/>
  </cols>
  <sheetData>
    <row r="1" ht="22" customHeight="1">
      <c r="A1" s="19" t="inlineStr">
        <is>
          <t>CL21(b) — Formation Pressure Analysis</t>
        </is>
      </c>
      <c r="B1" s="9" t="n"/>
      <c r="C1" s="9" t="n"/>
      <c r="D1" s="9" t="n"/>
      <c r="E1" s="9" t="n"/>
      <c r="F1" s="9" t="n"/>
      <c r="G1" s="9" t="n"/>
      <c r="H1" s="10" t="n"/>
    </row>
    <row r="3" ht="28" customHeight="1">
      <c r="A3" s="20" t="inlineStr">
        <is>
          <t>Report all stabilized formation pressure surveys conducted during the reporting year. Compare actual vs. expected pressure response from the approved numerical simulation model. AER Maximum Shut-In Pressure (MSIP) reference: 26,000 kPa (confirm from your specific approval conditions).</t>
        </is>
      </c>
      <c r="B3" s="21" t="n"/>
      <c r="C3" s="21" t="n"/>
      <c r="D3" s="21" t="n"/>
      <c r="E3" s="21" t="n"/>
      <c r="F3" s="21" t="n"/>
      <c r="G3" s="21" t="n"/>
      <c r="H3" s="22" t="n"/>
    </row>
    <row r="5" ht="22" customHeight="1">
      <c r="A5" s="16" t="inlineStr">
        <is>
          <t>Stabilized Formation Pressure Surveys</t>
        </is>
      </c>
      <c r="B5" s="9" t="n"/>
      <c r="C5" s="9" t="n"/>
      <c r="D5" s="9" t="n"/>
      <c r="E5" s="9" t="n"/>
      <c r="F5" s="9" t="n"/>
      <c r="G5" s="9" t="n"/>
      <c r="H5" s="10" t="n"/>
    </row>
    <row r="6" ht="32" customHeight="1">
      <c r="A6" s="26" t="inlineStr">
        <is>
          <t>Survey Date</t>
        </is>
      </c>
      <c r="B6" s="26" t="inlineStr">
        <is>
          <t>Well UWI</t>
        </is>
      </c>
      <c r="C6" s="26" t="inlineStr">
        <is>
          <t>Survey Method</t>
        </is>
      </c>
      <c r="D6" s="26" t="inlineStr">
        <is>
          <t>Datum Depth (mKB)</t>
        </is>
      </c>
      <c r="E6" s="26" t="inlineStr">
        <is>
          <t>Measured Pressure (kPa)</t>
        </is>
      </c>
      <c r="F6" s="26" t="inlineStr">
        <is>
          <t>Model Predicted (kPa)</t>
        </is>
      </c>
      <c r="G6" s="26" t="inlineStr">
        <is>
          <t>Deviation (kPa)</t>
        </is>
      </c>
      <c r="H6" s="26" t="inlineStr">
        <is>
          <t>Deviation (%)</t>
        </is>
      </c>
      <c r="I6" s="26" t="inlineStr">
        <is>
          <t>Comments</t>
        </is>
      </c>
    </row>
    <row r="7" ht="16" customHeight="1">
      <c r="A7" s="27" t="n"/>
      <c r="B7" s="6" t="n"/>
      <c r="C7" s="6" t="n"/>
      <c r="D7" s="6" t="n"/>
      <c r="E7" s="6" t="n"/>
      <c r="F7" s="6" t="n"/>
      <c r="G7" s="28">
        <f>E7-F7</f>
        <v/>
      </c>
      <c r="H7" s="29">
        <f>IF(F7&lt;&gt;0,(E7-F7)/F7*100,"")</f>
        <v/>
      </c>
    </row>
    <row r="8" ht="16" customHeight="1">
      <c r="A8" s="27" t="n"/>
      <c r="B8" s="6" t="n"/>
      <c r="C8" s="6" t="n"/>
      <c r="D8" s="6" t="n"/>
      <c r="E8" s="6" t="n"/>
      <c r="F8" s="6" t="n"/>
      <c r="G8" s="28">
        <f>E8-F8</f>
        <v/>
      </c>
      <c r="H8" s="29">
        <f>IF(F8&lt;&gt;0,(E8-F8)/F8*100,"")</f>
        <v/>
      </c>
    </row>
    <row r="9" ht="16" customHeight="1">
      <c r="A9" s="27" t="n"/>
      <c r="B9" s="6" t="n"/>
      <c r="C9" s="6" t="n"/>
      <c r="D9" s="6" t="n"/>
      <c r="E9" s="6" t="n"/>
      <c r="F9" s="6" t="n"/>
      <c r="G9" s="28">
        <f>E9-F9</f>
        <v/>
      </c>
      <c r="H9" s="29">
        <f>IF(F9&lt;&gt;0,(E9-F9)/F9*100,"")</f>
        <v/>
      </c>
    </row>
    <row r="10" ht="16" customHeight="1">
      <c r="A10" s="27" t="n"/>
      <c r="B10" s="6" t="n"/>
      <c r="C10" s="6" t="n"/>
      <c r="D10" s="6" t="n"/>
      <c r="E10" s="6" t="n"/>
      <c r="F10" s="6" t="n"/>
      <c r="G10" s="28">
        <f>E10-F10</f>
        <v/>
      </c>
      <c r="H10" s="29">
        <f>IF(F10&lt;&gt;0,(E10-F10)/F10*100,"")</f>
        <v/>
      </c>
    </row>
    <row r="11" ht="16" customHeight="1">
      <c r="A11" s="27" t="n"/>
      <c r="B11" s="6" t="n"/>
      <c r="C11" s="6" t="n"/>
      <c r="D11" s="6" t="n"/>
      <c r="E11" s="6" t="n"/>
      <c r="F11" s="6" t="n"/>
      <c r="G11" s="28">
        <f>E11-F11</f>
        <v/>
      </c>
      <c r="H11" s="29">
        <f>IF(F11&lt;&gt;0,(E11-F11)/F11*100,"")</f>
        <v/>
      </c>
    </row>
    <row r="12" ht="16" customHeight="1">
      <c r="A12" s="27" t="n"/>
      <c r="B12" s="6" t="n"/>
      <c r="C12" s="6" t="n"/>
      <c r="D12" s="6" t="n"/>
      <c r="E12" s="6" t="n"/>
      <c r="F12" s="6" t="n"/>
      <c r="G12" s="28">
        <f>E12-F12</f>
        <v/>
      </c>
      <c r="H12" s="29">
        <f>IF(F12&lt;&gt;0,(E12-F12)/F12*100,"")</f>
        <v/>
      </c>
    </row>
    <row r="13" ht="16" customHeight="1">
      <c r="A13" s="27" t="n"/>
      <c r="B13" s="6" t="n"/>
      <c r="C13" s="6" t="n"/>
      <c r="D13" s="6" t="n"/>
      <c r="E13" s="6" t="n"/>
      <c r="F13" s="6" t="n"/>
      <c r="G13" s="28">
        <f>E13-F13</f>
        <v/>
      </c>
      <c r="H13" s="29">
        <f>IF(F13&lt;&gt;0,(E13-F13)/F13*100,"")</f>
        <v/>
      </c>
    </row>
    <row r="14" ht="16" customHeight="1">
      <c r="A14" s="27" t="n"/>
      <c r="B14" s="6" t="n"/>
      <c r="C14" s="6" t="n"/>
      <c r="D14" s="6" t="n"/>
      <c r="E14" s="6" t="n"/>
      <c r="F14" s="6" t="n"/>
      <c r="G14" s="28">
        <f>E14-F14</f>
        <v/>
      </c>
      <c r="H14" s="29">
        <f>IF(F14&lt;&gt;0,(E14-F14)/F14*100,"")</f>
        <v/>
      </c>
    </row>
    <row r="15" ht="16" customHeight="1">
      <c r="A15" s="27" t="n"/>
      <c r="B15" s="6" t="n"/>
      <c r="C15" s="6" t="n"/>
      <c r="D15" s="6" t="n"/>
      <c r="E15" s="6" t="n"/>
      <c r="F15" s="6" t="n"/>
      <c r="G15" s="28">
        <f>E15-F15</f>
        <v/>
      </c>
      <c r="H15" s="29">
        <f>IF(F15&lt;&gt;0,(E15-F15)/F15*100,"")</f>
        <v/>
      </c>
    </row>
    <row r="16" ht="16" customHeight="1">
      <c r="A16" s="27" t="n"/>
      <c r="B16" s="6" t="n"/>
      <c r="C16" s="6" t="n"/>
      <c r="D16" s="6" t="n"/>
      <c r="E16" s="6" t="n"/>
      <c r="F16" s="6" t="n"/>
      <c r="G16" s="28">
        <f>E16-F16</f>
        <v/>
      </c>
      <c r="H16" s="29">
        <f>IF(F16&lt;&gt;0,(E16-F16)/F16*100,"")</f>
        <v/>
      </c>
    </row>
    <row r="17" ht="16" customHeight="1">
      <c r="A17" s="27" t="n"/>
      <c r="B17" s="6" t="n"/>
      <c r="C17" s="6" t="n"/>
      <c r="D17" s="6" t="n"/>
      <c r="E17" s="6" t="n"/>
      <c r="F17" s="6" t="n"/>
      <c r="G17" s="28">
        <f>E17-F17</f>
        <v/>
      </c>
      <c r="H17" s="29">
        <f>IF(F17&lt;&gt;0,(E17-F17)/F17*100,"")</f>
        <v/>
      </c>
    </row>
    <row r="18" ht="16" customHeight="1">
      <c r="A18" s="27" t="n"/>
      <c r="B18" s="6" t="n"/>
      <c r="C18" s="6" t="n"/>
      <c r="D18" s="6" t="n"/>
      <c r="E18" s="6" t="n"/>
      <c r="F18" s="6" t="n"/>
      <c r="G18" s="28">
        <f>E18-F18</f>
        <v/>
      </c>
      <c r="H18" s="29">
        <f>IF(F18&lt;&gt;0,(E18-F18)/F18*100,"")</f>
        <v/>
      </c>
    </row>
    <row r="20" ht="22" customHeight="1">
      <c r="A20" s="16" t="inlineStr">
        <is>
          <t>Maximum Shut-In Pressure (MSIP) Analysis — Clause 21(b)</t>
        </is>
      </c>
      <c r="B20" s="9" t="n"/>
      <c r="C20" s="9" t="n"/>
      <c r="D20" s="9" t="n"/>
      <c r="E20" s="9" t="n"/>
      <c r="F20" s="9" t="n"/>
      <c r="G20" s="9" t="n"/>
      <c r="H20" s="10" t="n"/>
    </row>
    <row r="21" ht="18" customHeight="1">
      <c r="A21" s="30" t="inlineStr">
        <is>
          <t>AER Approval MSIP (kPa)</t>
        </is>
      </c>
      <c r="B21" s="31" t="n"/>
      <c r="C21" s="31" t="n"/>
      <c r="D21" s="32" t="n"/>
      <c r="E21" s="6" t="inlineStr">
        <is>
          <t>26000</t>
        </is>
      </c>
      <c r="F21" s="31" t="n"/>
      <c r="G21" s="31" t="n"/>
      <c r="H21" s="32" t="n"/>
    </row>
    <row r="22" ht="18" customHeight="1">
      <c r="A22" s="30" t="inlineStr">
        <is>
          <t>Current Max. Observed BHIP (kPa)</t>
        </is>
      </c>
      <c r="B22" s="31" t="n"/>
      <c r="C22" s="31" t="n"/>
      <c r="D22" s="32" t="n"/>
      <c r="E22" s="6" t="n"/>
      <c r="F22" s="31" t="n"/>
      <c r="G22" s="31" t="n"/>
      <c r="H22" s="32" t="n"/>
    </row>
    <row r="23" ht="18" customHeight="1">
      <c r="A23" s="30" t="inlineStr">
        <is>
          <t>Headroom to MSIP (kPa)</t>
        </is>
      </c>
      <c r="B23" s="31" t="n"/>
      <c r="C23" s="31" t="n"/>
      <c r="D23" s="32" t="n"/>
      <c r="E23" s="6" t="n"/>
      <c r="F23" s="31" t="n"/>
      <c r="G23" s="31" t="n"/>
      <c r="H23" s="32" t="n"/>
    </row>
    <row r="24" ht="18" customHeight="1">
      <c r="A24" s="30" t="inlineStr">
        <is>
          <t>Estimated Cumulative Volume at MSIP (tonnes)</t>
        </is>
      </c>
      <c r="B24" s="31" t="n"/>
      <c r="C24" s="31" t="n"/>
      <c r="D24" s="32" t="n"/>
      <c r="E24" s="6" t="n"/>
      <c r="F24" s="31" t="n"/>
      <c r="G24" s="31" t="n"/>
      <c r="H24" s="32" t="n"/>
    </row>
    <row r="25" ht="18" customHeight="1">
      <c r="A25" s="30" t="inlineStr">
        <is>
          <t>Actual Cumulative Injected to Date (tonnes)</t>
        </is>
      </c>
      <c r="B25" s="31" t="n"/>
      <c r="C25" s="31" t="n"/>
      <c r="D25" s="32" t="n"/>
      <c r="E25" s="6" t="n"/>
      <c r="F25" s="31" t="n"/>
      <c r="G25" s="31" t="n"/>
      <c r="H25" s="32" t="n"/>
    </row>
    <row r="26" ht="18" customHeight="1">
      <c r="A26" s="30" t="inlineStr">
        <is>
          <t>% of Estimated MSIP Capacity Used</t>
        </is>
      </c>
      <c r="B26" s="31" t="n"/>
      <c r="C26" s="31" t="n"/>
      <c r="D26" s="32" t="n"/>
      <c r="E26" s="6" t="n"/>
      <c r="F26" s="31" t="n"/>
      <c r="G26" s="31" t="n"/>
      <c r="H26" s="32" t="n"/>
    </row>
  </sheetData>
  <mergeCells count="16">
    <mergeCell ref="A1:H1"/>
    <mergeCell ref="A23:D23"/>
    <mergeCell ref="A3:H3"/>
    <mergeCell ref="E23:H23"/>
    <mergeCell ref="E26:H26"/>
    <mergeCell ref="A22:D22"/>
    <mergeCell ref="A20:H20"/>
    <mergeCell ref="A26:D26"/>
    <mergeCell ref="A21:D21"/>
    <mergeCell ref="E21:H21"/>
    <mergeCell ref="A25:D25"/>
    <mergeCell ref="A24:D24"/>
    <mergeCell ref="E25:H25"/>
    <mergeCell ref="A5:H5"/>
    <mergeCell ref="E24:H24"/>
    <mergeCell ref="E22:H2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3"/>
  <sheetViews>
    <sheetView workbookViewId="0">
      <pane ySplit="3" topLeftCell="A4" activePane="bottomLeft" state="frozen"/>
      <selection pane="bottomLeft" activeCell="A1" sqref="A1"/>
    </sheetView>
  </sheetViews>
  <sheetFormatPr baseColWidth="8" defaultRowHeight="15"/>
  <cols>
    <col width="26" customWidth="1" min="1" max="1"/>
    <col width="22" customWidth="1" min="2" max="2"/>
    <col width="22" customWidth="1" min="3" max="3"/>
    <col width="22" customWidth="1" min="4" max="4"/>
    <col width="5" customWidth="1" min="5" max="5"/>
  </cols>
  <sheetData>
    <row r="1" ht="22" customHeight="1">
      <c r="A1" s="19" t="inlineStr">
        <is>
          <t>CL21(c) — Scheme Performance &amp; Updated Models</t>
        </is>
      </c>
      <c r="B1" s="9" t="n"/>
      <c r="C1" s="9" t="n"/>
      <c r="D1" s="10" t="n"/>
    </row>
    <row r="3" ht="28" customHeight="1">
      <c r="A3" s="20" t="inlineStr">
        <is>
          <t>Describe how formation pressure is changing over time relative to the approved model predictions. Provide updated plume extent estimates and confirm conformance with model. Include references to updated geological maps, cross-sections, or simulation outputs submitted as attachments.</t>
        </is>
      </c>
      <c r="B3" s="21" t="n"/>
      <c r="C3" s="21" t="n"/>
      <c r="D3" s="22" t="n"/>
    </row>
    <row r="5" ht="22" customHeight="1">
      <c r="A5" s="16" t="inlineStr">
        <is>
          <t>Pressure Evolution Summary</t>
        </is>
      </c>
      <c r="B5" s="9" t="n"/>
      <c r="C5" s="9" t="n"/>
      <c r="D5" s="10" t="n"/>
    </row>
    <row r="6" ht="16" customHeight="1">
      <c r="A6" s="33" t="inlineStr">
        <is>
          <t>[Describe pressure trends observed this year vs. model prediction. Is pressure building faster/slower than predicted? Why?]</t>
        </is>
      </c>
    </row>
    <row r="7" ht="16" customHeight="1"/>
    <row r="8" ht="16" customHeight="1"/>
    <row r="9" ht="16" customHeight="1"/>
    <row r="10" ht="16" customHeight="1"/>
    <row r="12" ht="22" customHeight="1">
      <c r="A12" s="16" t="inlineStr">
        <is>
          <t>CO₂ Plume Conformance</t>
        </is>
      </c>
      <c r="B12" s="9" t="n"/>
      <c r="C12" s="9" t="n"/>
      <c r="D12" s="10" t="n"/>
    </row>
    <row r="13" ht="16" customHeight="1">
      <c r="A13" s="33" t="inlineStr">
        <is>
          <t>[Compare observed plume indicators (4D seismic, observation well response) with model P50 prediction. Quantify deviation if any.]</t>
        </is>
      </c>
    </row>
    <row r="14" ht="16" customHeight="1"/>
    <row r="15" ht="16" customHeight="1"/>
    <row r="16" ht="16" customHeight="1"/>
    <row r="17" ht="16" customHeight="1"/>
    <row r="19" ht="22" customHeight="1">
      <c r="A19" s="16" t="inlineStr">
        <is>
          <t>Updated Simulation Model</t>
        </is>
      </c>
      <c r="B19" s="9" t="n"/>
      <c r="C19" s="9" t="n"/>
      <c r="D19" s="10" t="n"/>
    </row>
    <row r="20" ht="16" customHeight="1">
      <c r="A20" s="33" t="inlineStr">
        <is>
          <t>[Was the simulation model updated this year? If yes, describe changes, new data incorporated, and revised predictions.]</t>
        </is>
      </c>
    </row>
    <row r="21" ht="16" customHeight="1"/>
    <row r="22" ht="16" customHeight="1"/>
    <row r="23" ht="16" customHeight="1"/>
    <row r="24" ht="16" customHeight="1"/>
    <row r="26" ht="22" customHeight="1">
      <c r="A26" s="16" t="inlineStr">
        <is>
          <t>Geological Model Updates</t>
        </is>
      </c>
      <c r="B26" s="9" t="n"/>
      <c r="C26" s="9" t="n"/>
      <c r="D26" s="10" t="n"/>
    </row>
    <row r="27" ht="16" customHeight="1">
      <c r="A27" s="33" t="inlineStr">
        <is>
          <t>[Were geological maps or cross-sections updated? Describe changes to stratigraphic interpretation, fault mapping, or reservoir characterization.]</t>
        </is>
      </c>
    </row>
    <row r="28" ht="16" customHeight="1"/>
    <row r="29" ht="16" customHeight="1"/>
    <row r="30" ht="16" customHeight="1"/>
    <row r="31" ht="16" customHeight="1"/>
    <row r="33" ht="22" customHeight="1">
      <c r="A33" s="16" t="inlineStr">
        <is>
          <t>Storage Efficiency Assessment</t>
        </is>
      </c>
      <c r="B33" s="9" t="n"/>
      <c r="C33" s="9" t="n"/>
      <c r="D33" s="10" t="n"/>
    </row>
    <row r="34" ht="16" customHeight="1">
      <c r="A34" s="33" t="inlineStr">
        <is>
          <t>[Current estimate of storage efficiency Eeff based on injected volume to date vs. static capacity estimate.]</t>
        </is>
      </c>
    </row>
    <row r="35" ht="16" customHeight="1"/>
    <row r="36" ht="16" customHeight="1"/>
    <row r="37" ht="16" customHeight="1"/>
    <row r="38" ht="16" customHeight="1"/>
    <row r="40" ht="22" customHeight="1">
      <c r="A40" s="16" t="inlineStr">
        <is>
          <t>Anomalies or Unexpected Behaviour</t>
        </is>
      </c>
      <c r="B40" s="9" t="n"/>
      <c r="C40" s="9" t="n"/>
      <c r="D40" s="10" t="n"/>
    </row>
    <row r="41" ht="16" customHeight="1">
      <c r="A41" s="33" t="inlineStr">
        <is>
          <t>[Describe any unexpected observations in pressure, injectivity, or monitoring data. Include root cause assessment and management response.]</t>
        </is>
      </c>
    </row>
    <row r="42" ht="16" customHeight="1"/>
    <row r="43" ht="16" customHeight="1"/>
    <row r="44" ht="16" customHeight="1"/>
    <row r="45" ht="16" customHeight="1"/>
    <row r="47" ht="22" customHeight="1">
      <c r="A47" s="16" t="inlineStr">
        <is>
          <t>Model vs. Actual Conformance Summary Table</t>
        </is>
      </c>
      <c r="B47" s="9" t="n"/>
      <c r="C47" s="9" t="n"/>
      <c r="D47" s="10" t="n"/>
    </row>
    <row r="48" ht="24" customHeight="1">
      <c r="A48" s="26" t="inlineStr">
        <is>
          <t>Parameter</t>
        </is>
      </c>
      <c r="B48" s="26" t="inlineStr">
        <is>
          <t>Model Prediction (P50)</t>
        </is>
      </c>
      <c r="C48" s="26" t="inlineStr">
        <is>
          <t>Actual Observed</t>
        </is>
      </c>
      <c r="D48" s="26" t="inlineStr">
        <is>
          <t>Conformance (%)</t>
        </is>
      </c>
      <c r="E48" s="26" t="inlineStr">
        <is>
          <t>Notes</t>
        </is>
      </c>
    </row>
    <row r="49" ht="16" customHeight="1">
      <c r="A49" s="34" t="inlineStr">
        <is>
          <t>Cumulative injected volume to date (t)</t>
        </is>
      </c>
      <c r="B49" s="6" t="n"/>
      <c r="C49" s="6" t="n"/>
      <c r="D49" s="29">
        <f>IF(AND(B49&lt;&gt;"",C49&lt;&gt;""),C49/B49*100,"")</f>
        <v/>
      </c>
      <c r="E49" s="6" t="n"/>
    </row>
    <row r="50" ht="16" customHeight="1">
      <c r="A50" s="34" t="inlineStr">
        <is>
          <t>Current reservoir pressure at datum (kPa)</t>
        </is>
      </c>
      <c r="B50" s="6" t="n"/>
      <c r="C50" s="6" t="n"/>
      <c r="D50" s="29">
        <f>IF(AND(B50&lt;&gt;"",C50&lt;&gt;""),C50/B50*100,"")</f>
        <v/>
      </c>
      <c r="E50" s="6" t="n"/>
    </row>
    <row r="51" ht="16" customHeight="1">
      <c r="A51" s="34" t="inlineStr">
        <is>
          <t>Estimated plume radius / extent (km)</t>
        </is>
      </c>
      <c r="B51" s="6" t="n"/>
      <c r="C51" s="6" t="n"/>
      <c r="D51" s="29">
        <f>IF(AND(B51&lt;&gt;"",C51&lt;&gt;""),C51/B51*100,"")</f>
        <v/>
      </c>
      <c r="E51" s="6" t="n"/>
    </row>
    <row r="52" ht="16" customHeight="1">
      <c r="A52" s="34" t="inlineStr">
        <is>
          <t>Injectivity index (t/d/kPa)</t>
        </is>
      </c>
      <c r="B52" s="6" t="n"/>
      <c r="C52" s="6" t="n"/>
      <c r="D52" s="29">
        <f>IF(AND(B52&lt;&gt;"",C52&lt;&gt;""),C52/B52*100,"")</f>
        <v/>
      </c>
      <c r="E52" s="6" t="n"/>
    </row>
    <row r="53" ht="16" customHeight="1">
      <c r="A53" s="34" t="inlineStr">
        <is>
          <t>Above-zone pressure response (kPa)</t>
        </is>
      </c>
      <c r="B53" s="6" t="n"/>
      <c r="C53" s="6" t="n"/>
      <c r="D53" s="29">
        <f>IF(AND(B53&lt;&gt;"",C53&lt;&gt;""),C53/B53*100,"")</f>
        <v/>
      </c>
      <c r="E53" s="6" t="n"/>
    </row>
  </sheetData>
  <mergeCells count="15">
    <mergeCell ref="A1:D1"/>
    <mergeCell ref="A5:D5"/>
    <mergeCell ref="A6:D10"/>
    <mergeCell ref="A40:D40"/>
    <mergeCell ref="A34:D38"/>
    <mergeCell ref="A12:D12"/>
    <mergeCell ref="A3:D3"/>
    <mergeCell ref="A26:D26"/>
    <mergeCell ref="A27:D31"/>
    <mergeCell ref="A41:D45"/>
    <mergeCell ref="A19:D19"/>
    <mergeCell ref="A33:D33"/>
    <mergeCell ref="A20:D24"/>
    <mergeCell ref="A13:D17"/>
    <mergeCell ref="A47:D4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41"/>
  <sheetViews>
    <sheetView workbookViewId="0">
      <pane ySplit="3" topLeftCell="A4" activePane="bottomLeft" state="frozen"/>
      <selection pane="bottomLeft" activeCell="A1" sqref="A1"/>
    </sheetView>
  </sheetViews>
  <sheetFormatPr baseColWidth="8" defaultRowHeight="15"/>
  <cols>
    <col width="5" customWidth="1" min="1" max="1"/>
    <col width="16" customWidth="1" min="2" max="2"/>
    <col width="14" customWidth="1" min="3" max="3"/>
    <col width="14" customWidth="1" min="4" max="4"/>
    <col width="16" customWidth="1" min="5" max="5"/>
    <col width="16" customWidth="1" min="6" max="6"/>
    <col width="16" customWidth="1" min="7" max="7"/>
    <col width="16" customWidth="1" min="8" max="8"/>
    <col width="5" customWidth="1" min="9" max="9"/>
  </cols>
  <sheetData>
    <row r="1" ht="22" customHeight="1">
      <c r="A1" s="19" t="inlineStr">
        <is>
          <t>CL21(d) — MMV Results Summary</t>
        </is>
      </c>
      <c r="B1" s="9" t="n"/>
      <c r="C1" s="9" t="n"/>
      <c r="D1" s="9" t="n"/>
      <c r="E1" s="9" t="n"/>
      <c r="F1" s="9" t="n"/>
      <c r="G1" s="9" t="n"/>
      <c r="H1" s="10" t="n"/>
    </row>
    <row r="3" ht="22" customHeight="1">
      <c r="A3" s="16" t="inlineStr">
        <is>
          <t>Events Exceeding Approved MMV Requirements</t>
        </is>
      </c>
      <c r="B3" s="9" t="n"/>
      <c r="C3" s="9" t="n"/>
      <c r="D3" s="9" t="n"/>
      <c r="E3" s="9" t="n"/>
      <c r="F3" s="9" t="n"/>
      <c r="G3" s="9" t="n"/>
      <c r="H3" s="10" t="n"/>
    </row>
    <row r="4" ht="32" customHeight="1">
      <c r="A4" s="26" t="inlineStr">
        <is>
          <t>Date</t>
        </is>
      </c>
      <c r="B4" s="26" t="inlineStr">
        <is>
          <t>Parameter</t>
        </is>
      </c>
      <c r="C4" s="26" t="inlineStr">
        <is>
          <t>Approved Limit</t>
        </is>
      </c>
      <c r="D4" s="26" t="inlineStr">
        <is>
          <t>Observed Value</t>
        </is>
      </c>
      <c r="E4" s="26" t="inlineStr">
        <is>
          <t>Exceedance Factor</t>
        </is>
      </c>
      <c r="F4" s="26" t="inlineStr">
        <is>
          <t>AER Notified?</t>
        </is>
      </c>
      <c r="G4" s="26" t="inlineStr">
        <is>
          <t>Corrective Action</t>
        </is>
      </c>
      <c r="H4" s="26" t="inlineStr">
        <is>
          <t>Resolution</t>
        </is>
      </c>
    </row>
    <row r="5" ht="16" customHeight="1">
      <c r="A5" s="6" t="n"/>
      <c r="B5" s="6" t="n"/>
      <c r="C5" s="6" t="n"/>
      <c r="D5" s="6" t="n"/>
      <c r="E5" s="6" t="n"/>
      <c r="F5" s="6" t="n"/>
      <c r="G5" s="6" t="n"/>
      <c r="H5" s="6" t="n"/>
    </row>
    <row r="6" ht="16" customHeight="1">
      <c r="A6" s="6" t="n"/>
      <c r="B6" s="6" t="n"/>
      <c r="C6" s="6" t="n"/>
      <c r="D6" s="6" t="n"/>
      <c r="E6" s="6" t="n"/>
      <c r="F6" s="6" t="n"/>
      <c r="G6" s="6" t="n"/>
      <c r="H6" s="6" t="n"/>
    </row>
    <row r="7" ht="16" customHeight="1">
      <c r="A7" s="6" t="n"/>
      <c r="B7" s="6" t="n"/>
      <c r="C7" s="6" t="n"/>
      <c r="D7" s="6" t="n"/>
      <c r="E7" s="6" t="n"/>
      <c r="F7" s="6" t="n"/>
      <c r="G7" s="6" t="n"/>
      <c r="H7" s="6" t="n"/>
    </row>
    <row r="8" ht="16" customHeight="1">
      <c r="A8" s="6" t="n"/>
      <c r="B8" s="6" t="n"/>
      <c r="C8" s="6" t="n"/>
      <c r="D8" s="6" t="n"/>
      <c r="E8" s="6" t="n"/>
      <c r="F8" s="6" t="n"/>
      <c r="G8" s="6" t="n"/>
      <c r="H8" s="6" t="n"/>
    </row>
    <row r="9" ht="16" customHeight="1">
      <c r="A9" s="6" t="n"/>
      <c r="B9" s="6" t="n"/>
      <c r="C9" s="6" t="n"/>
      <c r="D9" s="6" t="n"/>
      <c r="E9" s="6" t="n"/>
      <c r="F9" s="6" t="n"/>
      <c r="G9" s="6" t="n"/>
      <c r="H9" s="6" t="n"/>
    </row>
    <row r="10" ht="16" customHeight="1">
      <c r="A10" s="6" t="n"/>
      <c r="B10" s="6" t="n"/>
      <c r="C10" s="6" t="n"/>
      <c r="D10" s="6" t="n"/>
      <c r="E10" s="6" t="n"/>
      <c r="F10" s="6" t="n"/>
      <c r="G10" s="6" t="n"/>
      <c r="H10" s="6" t="n"/>
    </row>
    <row r="12" ht="22" customHeight="1">
      <c r="A12" s="16" t="inlineStr">
        <is>
          <t>Groundwater Monitoring Summary</t>
        </is>
      </c>
      <c r="B12" s="9" t="n"/>
      <c r="C12" s="9" t="n"/>
      <c r="D12" s="9" t="n"/>
      <c r="E12" s="9" t="n"/>
      <c r="F12" s="9" t="n"/>
      <c r="G12" s="9" t="n"/>
      <c r="H12" s="10" t="n"/>
    </row>
    <row r="13" ht="24" customHeight="1">
      <c r="A13" s="26" t="inlineStr">
        <is>
          <t>Well ID / Location</t>
        </is>
      </c>
      <c r="B13" s="26" t="inlineStr">
        <is>
          <t>Date Sampled</t>
        </is>
      </c>
      <c r="C13" s="26" t="inlineStr">
        <is>
          <t>pH</t>
        </is>
      </c>
      <c r="D13" s="26" t="inlineStr">
        <is>
          <t>TDS (mg/L)</t>
        </is>
      </c>
      <c r="E13" s="26" t="inlineStr">
        <is>
          <t>CO₂ (mg/L)</t>
        </is>
      </c>
      <c r="F13" s="26" t="inlineStr">
        <is>
          <t>Baseline pH</t>
        </is>
      </c>
      <c r="G13" s="26" t="inlineStr">
        <is>
          <t>Baseline TDS</t>
        </is>
      </c>
      <c r="H13" s="26" t="inlineStr">
        <is>
          <t>Anomaly?</t>
        </is>
      </c>
    </row>
    <row r="14" ht="16" customHeight="1">
      <c r="A14" s="6" t="n"/>
      <c r="B14" s="6" t="n"/>
      <c r="C14" s="6" t="n"/>
      <c r="D14" s="6" t="n"/>
      <c r="E14" s="6" t="n"/>
      <c r="F14" s="6" t="n"/>
      <c r="G14" s="6" t="n"/>
      <c r="H14" s="6" t="n"/>
    </row>
    <row r="15" ht="16" customHeight="1">
      <c r="A15" s="6" t="n"/>
      <c r="B15" s="6" t="n"/>
      <c r="C15" s="6" t="n"/>
      <c r="D15" s="6" t="n"/>
      <c r="E15" s="6" t="n"/>
      <c r="F15" s="6" t="n"/>
      <c r="G15" s="6" t="n"/>
      <c r="H15" s="6" t="n"/>
    </row>
    <row r="16" ht="16" customHeight="1">
      <c r="A16" s="6" t="n"/>
      <c r="B16" s="6" t="n"/>
      <c r="C16" s="6" t="n"/>
      <c r="D16" s="6" t="n"/>
      <c r="E16" s="6" t="n"/>
      <c r="F16" s="6" t="n"/>
      <c r="G16" s="6" t="n"/>
      <c r="H16" s="6" t="n"/>
    </row>
    <row r="17" ht="16" customHeight="1">
      <c r="A17" s="6" t="n"/>
      <c r="B17" s="6" t="n"/>
      <c r="C17" s="6" t="n"/>
      <c r="D17" s="6" t="n"/>
      <c r="E17" s="6" t="n"/>
      <c r="F17" s="6" t="n"/>
      <c r="G17" s="6" t="n"/>
      <c r="H17" s="6" t="n"/>
    </row>
    <row r="18" ht="16" customHeight="1">
      <c r="A18" s="6" t="n"/>
      <c r="B18" s="6" t="n"/>
      <c r="C18" s="6" t="n"/>
      <c r="D18" s="6" t="n"/>
      <c r="E18" s="6" t="n"/>
      <c r="F18" s="6" t="n"/>
      <c r="G18" s="6" t="n"/>
      <c r="H18" s="6" t="n"/>
    </row>
    <row r="19" ht="16" customHeight="1">
      <c r="A19" s="6" t="n"/>
      <c r="B19" s="6" t="n"/>
      <c r="C19" s="6" t="n"/>
      <c r="D19" s="6" t="n"/>
      <c r="E19" s="6" t="n"/>
      <c r="F19" s="6" t="n"/>
      <c r="G19" s="6" t="n"/>
      <c r="H19" s="6" t="n"/>
    </row>
    <row r="20" ht="16" customHeight="1">
      <c r="A20" s="6" t="n"/>
      <c r="B20" s="6" t="n"/>
      <c r="C20" s="6" t="n"/>
      <c r="D20" s="6" t="n"/>
      <c r="E20" s="6" t="n"/>
      <c r="F20" s="6" t="n"/>
      <c r="G20" s="6" t="n"/>
      <c r="H20" s="6" t="n"/>
    </row>
    <row r="21" ht="16" customHeight="1">
      <c r="A21" s="6" t="n"/>
      <c r="B21" s="6" t="n"/>
      <c r="C21" s="6" t="n"/>
      <c r="D21" s="6" t="n"/>
      <c r="E21" s="6" t="n"/>
      <c r="F21" s="6" t="n"/>
      <c r="G21" s="6" t="n"/>
      <c r="H21" s="6" t="n"/>
    </row>
    <row r="23" ht="22" customHeight="1">
      <c r="A23" s="16" t="inlineStr">
        <is>
          <t>Corrosion Data &amp; Fluid Analysis</t>
        </is>
      </c>
      <c r="B23" s="9" t="n"/>
      <c r="C23" s="9" t="n"/>
      <c r="D23" s="9" t="n"/>
      <c r="E23" s="9" t="n"/>
      <c r="F23" s="9" t="n"/>
      <c r="G23" s="9" t="n"/>
      <c r="H23" s="10" t="n"/>
    </row>
    <row r="24" ht="24" customHeight="1">
      <c r="A24" s="26" t="inlineStr">
        <is>
          <t>Sample Date</t>
        </is>
      </c>
      <c r="B24" s="26" t="inlineStr">
        <is>
          <t>Well / Location</t>
        </is>
      </c>
      <c r="C24" s="26" t="inlineStr">
        <is>
          <t>Sample Type</t>
        </is>
      </c>
      <c r="D24" s="26" t="inlineStr">
        <is>
          <t>Corrosion Rate (mm/yr)</t>
        </is>
      </c>
      <c r="E24" s="26" t="inlineStr">
        <is>
          <t>Inhibitor Applied?</t>
        </is>
      </c>
      <c r="F24" s="26" t="inlineStr">
        <is>
          <t>CO₂ Purity (mol%)</t>
        </is>
      </c>
      <c r="G24" s="26" t="inlineStr">
        <is>
          <t>H₂S (ppm)</t>
        </is>
      </c>
      <c r="H24" s="26" t="inlineStr">
        <is>
          <t>Notes</t>
        </is>
      </c>
    </row>
    <row r="25" ht="16" customHeight="1">
      <c r="A25" s="6" t="n"/>
      <c r="B25" s="6" t="n"/>
      <c r="C25" s="6" t="n"/>
      <c r="D25" s="6" t="n"/>
      <c r="E25" s="6" t="n"/>
      <c r="F25" s="6" t="n"/>
      <c r="G25" s="6" t="n"/>
      <c r="H25" s="6" t="n"/>
    </row>
    <row r="26" ht="16" customHeight="1">
      <c r="A26" s="6" t="n"/>
      <c r="B26" s="6" t="n"/>
      <c r="C26" s="6" t="n"/>
      <c r="D26" s="6" t="n"/>
      <c r="E26" s="6" t="n"/>
      <c r="F26" s="6" t="n"/>
      <c r="G26" s="6" t="n"/>
      <c r="H26" s="6" t="n"/>
    </row>
    <row r="27" ht="16" customHeight="1">
      <c r="A27" s="6" t="n"/>
      <c r="B27" s="6" t="n"/>
      <c r="C27" s="6" t="n"/>
      <c r="D27" s="6" t="n"/>
      <c r="E27" s="6" t="n"/>
      <c r="F27" s="6" t="n"/>
      <c r="G27" s="6" t="n"/>
      <c r="H27" s="6" t="n"/>
    </row>
    <row r="28" ht="16" customHeight="1">
      <c r="A28" s="6" t="n"/>
      <c r="B28" s="6" t="n"/>
      <c r="C28" s="6" t="n"/>
      <c r="D28" s="6" t="n"/>
      <c r="E28" s="6" t="n"/>
      <c r="F28" s="6" t="n"/>
      <c r="G28" s="6" t="n"/>
      <c r="H28" s="6" t="n"/>
    </row>
    <row r="29" ht="16" customHeight="1">
      <c r="A29" s="6" t="n"/>
      <c r="B29" s="6" t="n"/>
      <c r="C29" s="6" t="n"/>
      <c r="D29" s="6" t="n"/>
      <c r="E29" s="6" t="n"/>
      <c r="F29" s="6" t="n"/>
      <c r="G29" s="6" t="n"/>
      <c r="H29" s="6" t="n"/>
    </row>
    <row r="30" ht="16" customHeight="1">
      <c r="A30" s="6" t="n"/>
      <c r="B30" s="6" t="n"/>
      <c r="C30" s="6" t="n"/>
      <c r="D30" s="6" t="n"/>
      <c r="E30" s="6" t="n"/>
      <c r="F30" s="6" t="n"/>
      <c r="G30" s="6" t="n"/>
      <c r="H30" s="6" t="n"/>
    </row>
    <row r="31" ht="16" customHeight="1">
      <c r="A31" s="6" t="n"/>
      <c r="B31" s="6" t="n"/>
      <c r="C31" s="6" t="n"/>
      <c r="D31" s="6" t="n"/>
      <c r="E31" s="6" t="n"/>
      <c r="F31" s="6" t="n"/>
      <c r="G31" s="6" t="n"/>
      <c r="H31" s="6" t="n"/>
    </row>
    <row r="32" ht="16" customHeight="1">
      <c r="A32" s="6" t="n"/>
      <c r="B32" s="6" t="n"/>
      <c r="C32" s="6" t="n"/>
      <c r="D32" s="6" t="n"/>
      <c r="E32" s="6" t="n"/>
      <c r="F32" s="6" t="n"/>
      <c r="G32" s="6" t="n"/>
      <c r="H32" s="6" t="n"/>
    </row>
    <row r="34" ht="22" customHeight="1">
      <c r="A34" s="16" t="inlineStr">
        <is>
          <t>Wireline / Memory Gauge Logs Run This Year</t>
        </is>
      </c>
      <c r="B34" s="9" t="n"/>
      <c r="C34" s="9" t="n"/>
      <c r="D34" s="9" t="n"/>
      <c r="E34" s="9" t="n"/>
      <c r="F34" s="9" t="n"/>
      <c r="G34" s="9" t="n"/>
      <c r="H34" s="10" t="n"/>
    </row>
    <row r="35" ht="24" customHeight="1">
      <c r="A35" s="26" t="inlineStr">
        <is>
          <t>Date</t>
        </is>
      </c>
      <c r="B35" s="26" t="inlineStr">
        <is>
          <t>Well UWI</t>
        </is>
      </c>
      <c r="C35" s="26" t="inlineStr">
        <is>
          <t>Log Type</t>
        </is>
      </c>
      <c r="D35" s="26" t="inlineStr">
        <is>
          <t>Run Depth (mKB)</t>
        </is>
      </c>
      <c r="E35" s="26" t="inlineStr">
        <is>
          <t>Purpose</t>
        </is>
      </c>
      <c r="F35" s="26" t="inlineStr">
        <is>
          <t>Key Finding</t>
        </is>
      </c>
      <c r="G35" s="26" t="inlineStr">
        <is>
          <t>Attachment Ref.</t>
        </is>
      </c>
    </row>
    <row r="36" ht="16" customHeight="1">
      <c r="A36" s="6" t="n"/>
      <c r="B36" s="6" t="n"/>
      <c r="C36" s="6" t="n"/>
      <c r="D36" s="6" t="n"/>
      <c r="E36" s="6" t="n"/>
      <c r="F36" s="6" t="n"/>
      <c r="G36" s="6" t="n"/>
    </row>
    <row r="37" ht="16" customHeight="1">
      <c r="A37" s="6" t="n"/>
      <c r="B37" s="6" t="n"/>
      <c r="C37" s="6" t="n"/>
      <c r="D37" s="6" t="n"/>
      <c r="E37" s="6" t="n"/>
      <c r="F37" s="6" t="n"/>
      <c r="G37" s="6" t="n"/>
    </row>
    <row r="38" ht="16" customHeight="1">
      <c r="A38" s="6" t="n"/>
      <c r="B38" s="6" t="n"/>
      <c r="C38" s="6" t="n"/>
      <c r="D38" s="6" t="n"/>
      <c r="E38" s="6" t="n"/>
      <c r="F38" s="6" t="n"/>
      <c r="G38" s="6" t="n"/>
    </row>
    <row r="39" ht="16" customHeight="1">
      <c r="A39" s="6" t="n"/>
      <c r="B39" s="6" t="n"/>
      <c r="C39" s="6" t="n"/>
      <c r="D39" s="6" t="n"/>
      <c r="E39" s="6" t="n"/>
      <c r="F39" s="6" t="n"/>
      <c r="G39" s="6" t="n"/>
    </row>
    <row r="40" ht="16" customHeight="1">
      <c r="A40" s="6" t="n"/>
      <c r="B40" s="6" t="n"/>
      <c r="C40" s="6" t="n"/>
      <c r="D40" s="6" t="n"/>
      <c r="E40" s="6" t="n"/>
      <c r="F40" s="6" t="n"/>
      <c r="G40" s="6" t="n"/>
    </row>
    <row r="41" ht="16" customHeight="1">
      <c r="A41" s="6" t="n"/>
      <c r="B41" s="6" t="n"/>
      <c r="C41" s="6" t="n"/>
      <c r="D41" s="6" t="n"/>
      <c r="E41" s="6" t="n"/>
      <c r="F41" s="6" t="n"/>
      <c r="G41" s="6" t="n"/>
    </row>
  </sheetData>
  <mergeCells count="5">
    <mergeCell ref="A12:H12"/>
    <mergeCell ref="A3:H3"/>
    <mergeCell ref="A1:H1"/>
    <mergeCell ref="A23:H23"/>
    <mergeCell ref="A34:H34"/>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B1:AH18"/>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3" customWidth="1" min="1" max="1"/>
    <col width="12" customWidth="1" min="2" max="2"/>
    <col width="9" customWidth="1" min="3" max="3"/>
    <col width="9" customWidth="1" min="4" max="4"/>
    <col width="9" customWidth="1" min="5" max="5"/>
    <col width="9" customWidth="1" min="6" max="6"/>
    <col width="9" customWidth="1" min="7" max="7"/>
    <col width="9" customWidth="1" min="8" max="8"/>
    <col width="9" customWidth="1" min="9" max="9"/>
    <col width="9" customWidth="1" min="10" max="10"/>
    <col width="9" customWidth="1" min="11" max="11"/>
    <col width="9" customWidth="1" min="12" max="12"/>
    <col width="9" customWidth="1" min="13" max="13"/>
    <col width="9" customWidth="1" min="14" max="14"/>
    <col width="9" customWidth="1" min="15" max="15"/>
    <col width="9" customWidth="1" min="16" max="16"/>
    <col width="9" customWidth="1" min="17" max="17"/>
    <col width="3" customWidth="1" min="18" max="18"/>
    <col width="12" customWidth="1" min="19" max="19"/>
    <col width="9" customWidth="1" min="20" max="20"/>
    <col width="9" customWidth="1" min="21" max="21"/>
    <col width="9" customWidth="1" min="22" max="22"/>
    <col width="9" customWidth="1" min="23" max="23"/>
    <col width="9" customWidth="1" min="24" max="24"/>
    <col width="9" customWidth="1" min="25" max="25"/>
    <col width="9" customWidth="1" min="26" max="26"/>
    <col width="9" customWidth="1" min="27" max="27"/>
    <col width="9" customWidth="1" min="28" max="28"/>
    <col width="9" customWidth="1" min="29" max="29"/>
    <col width="9" customWidth="1" min="30" max="30"/>
    <col width="9" customWidth="1" min="31" max="31"/>
    <col width="9" customWidth="1" min="32" max="32"/>
    <col width="9" customWidth="1" min="33" max="33"/>
    <col width="9" customWidth="1" min="34" max="34"/>
  </cols>
  <sheetData>
    <row r="1" ht="24" customHeight="1">
      <c r="B1" s="35" t="inlineStr">
        <is>
          <t>WELL: [WELL 1 UWI — enter well identifier]  — Clause 21(e) Monthly Injection Data</t>
        </is>
      </c>
      <c r="S1" s="35" t="inlineStr">
        <is>
          <t>WELL: [WELL 2 UWI — if applicable, else delete]  — Clause 21(e) Monthly Injection Data</t>
        </is>
      </c>
    </row>
    <row r="2" ht="14" customHeight="1">
      <c r="B2" s="36" t="inlineStr">
        <is>
          <t>Month</t>
        </is>
      </c>
      <c r="C2" s="37" t="inlineStr">
        <is>
          <t>(i)</t>
        </is>
      </c>
      <c r="D2" s="37" t="inlineStr">
        <is>
          <t>(ii)</t>
        </is>
      </c>
      <c r="E2" s="37" t="inlineStr">
        <is>
          <t>(iii-a)</t>
        </is>
      </c>
      <c r="F2" s="37" t="inlineStr">
        <is>
          <t>(iii-b)</t>
        </is>
      </c>
      <c r="G2" s="37" t="inlineStr">
        <is>
          <t>(iv)</t>
        </is>
      </c>
      <c r="H2" s="37" t="inlineStr">
        <is>
          <t>(v-a)</t>
        </is>
      </c>
      <c r="I2" s="37" t="inlineStr">
        <is>
          <t>(v-b)</t>
        </is>
      </c>
      <c r="J2" s="37" t="inlineStr">
        <is>
          <t>(vi)</t>
        </is>
      </c>
      <c r="K2" s="37" t="inlineStr">
        <is>
          <t>(vii)</t>
        </is>
      </c>
      <c r="L2" s="37" t="inlineStr">
        <is>
          <t>(viii)</t>
        </is>
      </c>
      <c r="M2" s="37" t="inlineStr">
        <is>
          <t>(ix)</t>
        </is>
      </c>
      <c r="N2" s="37" t="inlineStr">
        <is>
          <t>(x-xi)</t>
        </is>
      </c>
      <c r="O2" s="37" t="inlineStr">
        <is>
          <t>(x-xi)</t>
        </is>
      </c>
      <c r="P2" s="37" t="inlineStr">
        <is>
          <t>(xii)</t>
        </is>
      </c>
      <c r="Q2" s="37" t="inlineStr">
        <is>
          <t>(xiii)</t>
        </is>
      </c>
      <c r="S2" s="36" t="inlineStr">
        <is>
          <t>Month</t>
        </is>
      </c>
      <c r="T2" s="37" t="inlineStr">
        <is>
          <t>(i)</t>
        </is>
      </c>
      <c r="U2" s="37" t="inlineStr">
        <is>
          <t>(ii)</t>
        </is>
      </c>
      <c r="V2" s="37" t="inlineStr">
        <is>
          <t>(iii-a)</t>
        </is>
      </c>
      <c r="W2" s="37" t="inlineStr">
        <is>
          <t>(iii-b)</t>
        </is>
      </c>
      <c r="X2" s="37" t="inlineStr">
        <is>
          <t>(iv)</t>
        </is>
      </c>
      <c r="Y2" s="37" t="inlineStr">
        <is>
          <t>(v-a)</t>
        </is>
      </c>
      <c r="Z2" s="37" t="inlineStr">
        <is>
          <t>(v-b)</t>
        </is>
      </c>
      <c r="AA2" s="37" t="inlineStr">
        <is>
          <t>(vi)</t>
        </is>
      </c>
      <c r="AB2" s="37" t="inlineStr">
        <is>
          <t>(vii)</t>
        </is>
      </c>
      <c r="AC2" s="37" t="inlineStr">
        <is>
          <t>(viii)</t>
        </is>
      </c>
      <c r="AD2" s="37" t="inlineStr">
        <is>
          <t>(ix)</t>
        </is>
      </c>
      <c r="AE2" s="37" t="inlineStr">
        <is>
          <t>(x-xi)</t>
        </is>
      </c>
      <c r="AF2" s="37" t="inlineStr">
        <is>
          <t>(x-xi)</t>
        </is>
      </c>
      <c r="AG2" s="37" t="inlineStr">
        <is>
          <t>(xii)</t>
        </is>
      </c>
      <c r="AH2" s="37" t="inlineStr">
        <is>
          <t>(xiii)</t>
        </is>
      </c>
    </row>
    <row r="3" ht="50" customHeight="1">
      <c r="B3" s="26" t="inlineStr"/>
      <c r="C3" s="38" t="inlineStr">
        <is>
          <t>CO₂ Mole
Fraction
(mol%)</t>
        </is>
      </c>
      <c r="D3" s="38" t="inlineStr">
        <is>
          <t>Inj. Stream
Density
(kg/m³)</t>
        </is>
      </c>
      <c r="E3" s="38" t="inlineStr">
        <is>
          <t>Monthly Vol.
Std Cond.
(E3m³)</t>
        </is>
      </c>
      <c r="F3" s="39" t="inlineStr">
        <is>
          <t>Monthly Mass
Std Cond.
(tonnes)</t>
        </is>
      </c>
      <c r="G3" s="38" t="inlineStr">
        <is>
          <t>Formation
Volume
Factor</t>
        </is>
      </c>
      <c r="H3" s="39" t="inlineStr">
        <is>
          <t>Cum. Vol.
Std Cond.
(E3m³)</t>
        </is>
      </c>
      <c r="I3" s="39" t="inlineStr">
        <is>
          <t>Cum. Mass
Std Cond.
(tonnes)</t>
        </is>
      </c>
      <c r="J3" s="39" t="inlineStr">
        <is>
          <t>Vol. at Res.
Conditions
(E3m³)</t>
        </is>
      </c>
      <c r="K3" s="38" t="inlineStr">
        <is>
          <t>Hours on
Injection
(h)</t>
        </is>
      </c>
      <c r="L3" s="38" t="inlineStr">
        <is>
          <t>Max Daily
Rate
(t/d)</t>
        </is>
      </c>
      <c r="M3" s="39" t="inlineStr">
        <is>
          <t>Avg Daily
Rate
(t/d)</t>
        </is>
      </c>
      <c r="N3" s="38" t="inlineStr">
        <is>
          <t>Avg BHIP
(kPa)</t>
        </is>
      </c>
      <c r="O3" s="38" t="inlineStr">
        <is>
          <t>Avg WH
Temp (°C)</t>
        </is>
      </c>
      <c r="P3" s="38" t="inlineStr">
        <is>
          <t>BHIP Top
Interval
(kPa)</t>
        </is>
      </c>
      <c r="Q3" s="38" t="inlineStr">
        <is>
          <t>Avg BHIP
Top Int.
(kPa)</t>
        </is>
      </c>
      <c r="S3" s="26" t="inlineStr"/>
      <c r="T3" s="38" t="inlineStr">
        <is>
          <t>CO₂ Mole
Fraction
(mol%)</t>
        </is>
      </c>
      <c r="U3" s="38" t="inlineStr">
        <is>
          <t>Inj. Stream
Density
(kg/m³)</t>
        </is>
      </c>
      <c r="V3" s="38" t="inlineStr">
        <is>
          <t>Monthly Vol.
Std Cond.
(E3m³)</t>
        </is>
      </c>
      <c r="W3" s="39" t="inlineStr">
        <is>
          <t>Monthly Mass
Std Cond.
(tonnes)</t>
        </is>
      </c>
      <c r="X3" s="38" t="inlineStr">
        <is>
          <t>Formation
Volume
Factor</t>
        </is>
      </c>
      <c r="Y3" s="39" t="inlineStr">
        <is>
          <t>Cum. Vol.
Std Cond.
(E3m³)</t>
        </is>
      </c>
      <c r="Z3" s="39" t="inlineStr">
        <is>
          <t>Cum. Mass
Std Cond.
(tonnes)</t>
        </is>
      </c>
      <c r="AA3" s="39" t="inlineStr">
        <is>
          <t>Vol. at Res.
Conditions
(E3m³)</t>
        </is>
      </c>
      <c r="AB3" s="38" t="inlineStr">
        <is>
          <t>Hours on
Injection
(h)</t>
        </is>
      </c>
      <c r="AC3" s="38" t="inlineStr">
        <is>
          <t>Max Daily
Rate
(t/d)</t>
        </is>
      </c>
      <c r="AD3" s="39" t="inlineStr">
        <is>
          <t>Avg Daily
Rate
(t/d)</t>
        </is>
      </c>
      <c r="AE3" s="38" t="inlineStr">
        <is>
          <t>Avg BHIP
(kPa)</t>
        </is>
      </c>
      <c r="AF3" s="38" t="inlineStr">
        <is>
          <t>Avg WH
Temp (°C)</t>
        </is>
      </c>
      <c r="AG3" s="38" t="inlineStr">
        <is>
          <t>BHIP Top
Interval
(kPa)</t>
        </is>
      </c>
      <c r="AH3" s="38" t="inlineStr">
        <is>
          <t>Avg BHIP
Top Int.
(kPa)</t>
        </is>
      </c>
    </row>
    <row r="4" ht="12" customHeight="1">
      <c r="B4" s="40" t="inlineStr">
        <is>
          <t>Type</t>
        </is>
      </c>
      <c r="C4" s="41" t="inlineStr">
        <is>
          <t>▶ Enter</t>
        </is>
      </c>
      <c r="D4" s="41" t="inlineStr">
        <is>
          <t>▶ Enter</t>
        </is>
      </c>
      <c r="E4" s="41" t="inlineStr">
        <is>
          <t>▶ Enter</t>
        </is>
      </c>
      <c r="F4" s="42" t="inlineStr">
        <is>
          <t>⟳ Formula</t>
        </is>
      </c>
      <c r="G4" s="41" t="inlineStr">
        <is>
          <t>▶ Enter</t>
        </is>
      </c>
      <c r="H4" s="42" t="inlineStr">
        <is>
          <t>⟳ Formula</t>
        </is>
      </c>
      <c r="I4" s="42" t="inlineStr">
        <is>
          <t>⟳ Formula</t>
        </is>
      </c>
      <c r="J4" s="42" t="inlineStr">
        <is>
          <t>⟳ Formula</t>
        </is>
      </c>
      <c r="K4" s="41" t="inlineStr">
        <is>
          <t>▶ Enter</t>
        </is>
      </c>
      <c r="L4" s="41" t="inlineStr">
        <is>
          <t>▶ Enter</t>
        </is>
      </c>
      <c r="M4" s="42" t="inlineStr">
        <is>
          <t>⟳ Formula</t>
        </is>
      </c>
      <c r="N4" s="41" t="inlineStr">
        <is>
          <t>▶ Enter</t>
        </is>
      </c>
      <c r="O4" s="41" t="inlineStr">
        <is>
          <t>▶ Enter</t>
        </is>
      </c>
      <c r="P4" s="41" t="inlineStr">
        <is>
          <t>▶ Enter</t>
        </is>
      </c>
      <c r="Q4" s="41" t="inlineStr">
        <is>
          <t>▶ Enter</t>
        </is>
      </c>
      <c r="S4" s="40" t="inlineStr">
        <is>
          <t>Type</t>
        </is>
      </c>
      <c r="T4" s="41" t="inlineStr">
        <is>
          <t>▶ Enter</t>
        </is>
      </c>
      <c r="U4" s="41" t="inlineStr">
        <is>
          <t>▶ Enter</t>
        </is>
      </c>
      <c r="V4" s="41" t="inlineStr">
        <is>
          <t>▶ Enter</t>
        </is>
      </c>
      <c r="W4" s="42" t="inlineStr">
        <is>
          <t>⟳ Formula</t>
        </is>
      </c>
      <c r="X4" s="41" t="inlineStr">
        <is>
          <t>▶ Enter</t>
        </is>
      </c>
      <c r="Y4" s="42" t="inlineStr">
        <is>
          <t>⟳ Formula</t>
        </is>
      </c>
      <c r="Z4" s="42" t="inlineStr">
        <is>
          <t>⟳ Formula</t>
        </is>
      </c>
      <c r="AA4" s="42" t="inlineStr">
        <is>
          <t>⟳ Formula</t>
        </is>
      </c>
      <c r="AB4" s="41" t="inlineStr">
        <is>
          <t>▶ Enter</t>
        </is>
      </c>
      <c r="AC4" s="41" t="inlineStr">
        <is>
          <t>▶ Enter</t>
        </is>
      </c>
      <c r="AD4" s="42" t="inlineStr">
        <is>
          <t>⟳ Formula</t>
        </is>
      </c>
      <c r="AE4" s="41" t="inlineStr">
        <is>
          <t>▶ Enter</t>
        </is>
      </c>
      <c r="AF4" s="41" t="inlineStr">
        <is>
          <t>▶ Enter</t>
        </is>
      </c>
      <c r="AG4" s="41" t="inlineStr">
        <is>
          <t>▶ Enter</t>
        </is>
      </c>
      <c r="AH4" s="41" t="inlineStr">
        <is>
          <t>▶ Enter</t>
        </is>
      </c>
    </row>
    <row r="5" ht="18" customHeight="1">
      <c r="B5" s="30" t="inlineStr">
        <is>
          <t>January</t>
        </is>
      </c>
      <c r="C5" s="43" t="n"/>
      <c r="D5" s="44" t="n"/>
      <c r="E5" s="44" t="n"/>
      <c r="F5" s="28">
        <f>D5*C5/1000</f>
        <v/>
      </c>
      <c r="G5" s="45" t="n"/>
      <c r="H5" s="46">
        <f>D5</f>
        <v/>
      </c>
      <c r="I5" s="28">
        <f>E5</f>
        <v/>
      </c>
      <c r="J5" s="46">
        <f>D5*F5</f>
        <v/>
      </c>
      <c r="K5" s="47" t="n"/>
      <c r="L5" s="47" t="n"/>
      <c r="M5" s="28">
        <f>IF(J5&gt;0,E5/J5*24,"")</f>
        <v/>
      </c>
      <c r="N5" s="48" t="n"/>
      <c r="O5" s="47" t="n"/>
      <c r="P5" s="48" t="n"/>
      <c r="Q5" s="48" t="n"/>
      <c r="S5" s="30" t="inlineStr">
        <is>
          <t>January</t>
        </is>
      </c>
      <c r="T5" s="43" t="n"/>
      <c r="U5" s="44" t="n"/>
      <c r="V5" s="44" t="n"/>
      <c r="W5" s="28">
        <f>U5*T5/1000</f>
        <v/>
      </c>
      <c r="X5" s="45" t="n"/>
      <c r="Y5" s="46">
        <f>U5</f>
        <v/>
      </c>
      <c r="Z5" s="28">
        <f>V5</f>
        <v/>
      </c>
      <c r="AA5" s="46">
        <f>U5*W5</f>
        <v/>
      </c>
      <c r="AB5" s="47" t="n"/>
      <c r="AC5" s="47" t="n"/>
      <c r="AD5" s="28">
        <f>IF(AA5&gt;0,V5/AA5*24,"")</f>
        <v/>
      </c>
      <c r="AE5" s="48" t="n"/>
      <c r="AF5" s="47" t="n"/>
      <c r="AG5" s="48" t="n"/>
      <c r="AH5" s="48" t="n"/>
    </row>
    <row r="6" ht="18" customHeight="1">
      <c r="B6" s="30" t="inlineStr">
        <is>
          <t>February</t>
        </is>
      </c>
      <c r="C6" s="43" t="n"/>
      <c r="D6" s="44" t="n"/>
      <c r="E6" s="44" t="n"/>
      <c r="F6" s="28">
        <f>D6*C6/1000</f>
        <v/>
      </c>
      <c r="G6" s="45" t="n"/>
      <c r="H6" s="46">
        <f>H5+D6</f>
        <v/>
      </c>
      <c r="I6" s="28">
        <f>I5+E6</f>
        <v/>
      </c>
      <c r="J6" s="46">
        <f>D6*F6</f>
        <v/>
      </c>
      <c r="K6" s="47" t="n"/>
      <c r="L6" s="47" t="n"/>
      <c r="M6" s="28">
        <f>IF(J6&gt;0,E6/J6*24,"")</f>
        <v/>
      </c>
      <c r="N6" s="48" t="n"/>
      <c r="O6" s="47" t="n"/>
      <c r="P6" s="48" t="n"/>
      <c r="Q6" s="48" t="n"/>
      <c r="S6" s="30" t="inlineStr">
        <is>
          <t>February</t>
        </is>
      </c>
      <c r="T6" s="43" t="n"/>
      <c r="U6" s="44" t="n"/>
      <c r="V6" s="44" t="n"/>
      <c r="W6" s="28">
        <f>U6*T6/1000</f>
        <v/>
      </c>
      <c r="X6" s="45" t="n"/>
      <c r="Y6" s="46">
        <f>Y5+U6</f>
        <v/>
      </c>
      <c r="Z6" s="28">
        <f>Z5+V6</f>
        <v/>
      </c>
      <c r="AA6" s="46">
        <f>U6*W6</f>
        <v/>
      </c>
      <c r="AB6" s="47" t="n"/>
      <c r="AC6" s="47" t="n"/>
      <c r="AD6" s="28">
        <f>IF(AA6&gt;0,V6/AA6*24,"")</f>
        <v/>
      </c>
      <c r="AE6" s="48" t="n"/>
      <c r="AF6" s="47" t="n"/>
      <c r="AG6" s="48" t="n"/>
      <c r="AH6" s="48" t="n"/>
    </row>
    <row r="7" ht="18" customHeight="1">
      <c r="B7" s="30" t="inlineStr">
        <is>
          <t>March</t>
        </is>
      </c>
      <c r="C7" s="43" t="n"/>
      <c r="D7" s="44" t="n"/>
      <c r="E7" s="44" t="n"/>
      <c r="F7" s="28">
        <f>D7*C7/1000</f>
        <v/>
      </c>
      <c r="G7" s="45" t="n"/>
      <c r="H7" s="46">
        <f>H6+D7</f>
        <v/>
      </c>
      <c r="I7" s="28">
        <f>I6+E7</f>
        <v/>
      </c>
      <c r="J7" s="46">
        <f>D7*F7</f>
        <v/>
      </c>
      <c r="K7" s="47" t="n"/>
      <c r="L7" s="47" t="n"/>
      <c r="M7" s="28">
        <f>IF(J7&gt;0,E7/J7*24,"")</f>
        <v/>
      </c>
      <c r="N7" s="48" t="n"/>
      <c r="O7" s="47" t="n"/>
      <c r="P7" s="48" t="n"/>
      <c r="Q7" s="48" t="n"/>
      <c r="S7" s="30" t="inlineStr">
        <is>
          <t>March</t>
        </is>
      </c>
      <c r="T7" s="43" t="n"/>
      <c r="U7" s="44" t="n"/>
      <c r="V7" s="44" t="n"/>
      <c r="W7" s="28">
        <f>U7*T7/1000</f>
        <v/>
      </c>
      <c r="X7" s="45" t="n"/>
      <c r="Y7" s="46">
        <f>Y6+U7</f>
        <v/>
      </c>
      <c r="Z7" s="28">
        <f>Z6+V7</f>
        <v/>
      </c>
      <c r="AA7" s="46">
        <f>U7*W7</f>
        <v/>
      </c>
      <c r="AB7" s="47" t="n"/>
      <c r="AC7" s="47" t="n"/>
      <c r="AD7" s="28">
        <f>IF(AA7&gt;0,V7/AA7*24,"")</f>
        <v/>
      </c>
      <c r="AE7" s="48" t="n"/>
      <c r="AF7" s="47" t="n"/>
      <c r="AG7" s="48" t="n"/>
      <c r="AH7" s="48" t="n"/>
    </row>
    <row r="8" ht="18" customHeight="1">
      <c r="B8" s="30" t="inlineStr">
        <is>
          <t>April</t>
        </is>
      </c>
      <c r="C8" s="43" t="n"/>
      <c r="D8" s="44" t="n"/>
      <c r="E8" s="44" t="n"/>
      <c r="F8" s="28">
        <f>D8*C8/1000</f>
        <v/>
      </c>
      <c r="G8" s="45" t="n"/>
      <c r="H8" s="46">
        <f>H7+D8</f>
        <v/>
      </c>
      <c r="I8" s="28">
        <f>I7+E8</f>
        <v/>
      </c>
      <c r="J8" s="46">
        <f>D8*F8</f>
        <v/>
      </c>
      <c r="K8" s="47" t="n"/>
      <c r="L8" s="47" t="n"/>
      <c r="M8" s="28">
        <f>IF(J8&gt;0,E8/J8*24,"")</f>
        <v/>
      </c>
      <c r="N8" s="48" t="n"/>
      <c r="O8" s="47" t="n"/>
      <c r="P8" s="48" t="n"/>
      <c r="Q8" s="48" t="n"/>
      <c r="S8" s="30" t="inlineStr">
        <is>
          <t>April</t>
        </is>
      </c>
      <c r="T8" s="43" t="n"/>
      <c r="U8" s="44" t="n"/>
      <c r="V8" s="44" t="n"/>
      <c r="W8" s="28">
        <f>U8*T8/1000</f>
        <v/>
      </c>
      <c r="X8" s="45" t="n"/>
      <c r="Y8" s="46">
        <f>Y7+U8</f>
        <v/>
      </c>
      <c r="Z8" s="28">
        <f>Z7+V8</f>
        <v/>
      </c>
      <c r="AA8" s="46">
        <f>U8*W8</f>
        <v/>
      </c>
      <c r="AB8" s="47" t="n"/>
      <c r="AC8" s="47" t="n"/>
      <c r="AD8" s="28">
        <f>IF(AA8&gt;0,V8/AA8*24,"")</f>
        <v/>
      </c>
      <c r="AE8" s="48" t="n"/>
      <c r="AF8" s="47" t="n"/>
      <c r="AG8" s="48" t="n"/>
      <c r="AH8" s="48" t="n"/>
    </row>
    <row r="9" ht="18" customHeight="1">
      <c r="B9" s="30" t="inlineStr">
        <is>
          <t>May</t>
        </is>
      </c>
      <c r="C9" s="43" t="n"/>
      <c r="D9" s="44" t="n"/>
      <c r="E9" s="44" t="n"/>
      <c r="F9" s="28">
        <f>D9*C9/1000</f>
        <v/>
      </c>
      <c r="G9" s="45" t="n"/>
      <c r="H9" s="46">
        <f>H8+D9</f>
        <v/>
      </c>
      <c r="I9" s="28">
        <f>I8+E9</f>
        <v/>
      </c>
      <c r="J9" s="46">
        <f>D9*F9</f>
        <v/>
      </c>
      <c r="K9" s="47" t="n"/>
      <c r="L9" s="47" t="n"/>
      <c r="M9" s="28">
        <f>IF(J9&gt;0,E9/J9*24,"")</f>
        <v/>
      </c>
      <c r="N9" s="48" t="n"/>
      <c r="O9" s="47" t="n"/>
      <c r="P9" s="48" t="n"/>
      <c r="Q9" s="48" t="n"/>
      <c r="S9" s="30" t="inlineStr">
        <is>
          <t>May</t>
        </is>
      </c>
      <c r="T9" s="43" t="n"/>
      <c r="U9" s="44" t="n"/>
      <c r="V9" s="44" t="n"/>
      <c r="W9" s="28">
        <f>U9*T9/1000</f>
        <v/>
      </c>
      <c r="X9" s="45" t="n"/>
      <c r="Y9" s="46">
        <f>Y8+U9</f>
        <v/>
      </c>
      <c r="Z9" s="28">
        <f>Z8+V9</f>
        <v/>
      </c>
      <c r="AA9" s="46">
        <f>U9*W9</f>
        <v/>
      </c>
      <c r="AB9" s="47" t="n"/>
      <c r="AC9" s="47" t="n"/>
      <c r="AD9" s="28">
        <f>IF(AA9&gt;0,V9/AA9*24,"")</f>
        <v/>
      </c>
      <c r="AE9" s="48" t="n"/>
      <c r="AF9" s="47" t="n"/>
      <c r="AG9" s="48" t="n"/>
      <c r="AH9" s="48" t="n"/>
    </row>
    <row r="10" ht="18" customHeight="1">
      <c r="B10" s="30" t="inlineStr">
        <is>
          <t>June</t>
        </is>
      </c>
      <c r="C10" s="43" t="n"/>
      <c r="D10" s="44" t="n"/>
      <c r="E10" s="44" t="n"/>
      <c r="F10" s="28">
        <f>D10*C10/1000</f>
        <v/>
      </c>
      <c r="G10" s="45" t="n"/>
      <c r="H10" s="46">
        <f>H9+D10</f>
        <v/>
      </c>
      <c r="I10" s="28">
        <f>I9+E10</f>
        <v/>
      </c>
      <c r="J10" s="46">
        <f>D10*F10</f>
        <v/>
      </c>
      <c r="K10" s="47" t="n"/>
      <c r="L10" s="47" t="n"/>
      <c r="M10" s="28">
        <f>IF(J10&gt;0,E10/J10*24,"")</f>
        <v/>
      </c>
      <c r="N10" s="48" t="n"/>
      <c r="O10" s="47" t="n"/>
      <c r="P10" s="48" t="n"/>
      <c r="Q10" s="48" t="n"/>
      <c r="S10" s="30" t="inlineStr">
        <is>
          <t>June</t>
        </is>
      </c>
      <c r="T10" s="43" t="n"/>
      <c r="U10" s="44" t="n"/>
      <c r="V10" s="44" t="n"/>
      <c r="W10" s="28">
        <f>U10*T10/1000</f>
        <v/>
      </c>
      <c r="X10" s="45" t="n"/>
      <c r="Y10" s="46">
        <f>Y9+U10</f>
        <v/>
      </c>
      <c r="Z10" s="28">
        <f>Z9+V10</f>
        <v/>
      </c>
      <c r="AA10" s="46">
        <f>U10*W10</f>
        <v/>
      </c>
      <c r="AB10" s="47" t="n"/>
      <c r="AC10" s="47" t="n"/>
      <c r="AD10" s="28">
        <f>IF(AA10&gt;0,V10/AA10*24,"")</f>
        <v/>
      </c>
      <c r="AE10" s="48" t="n"/>
      <c r="AF10" s="47" t="n"/>
      <c r="AG10" s="48" t="n"/>
      <c r="AH10" s="48" t="n"/>
    </row>
    <row r="11" ht="18" customHeight="1">
      <c r="B11" s="30" t="inlineStr">
        <is>
          <t>July</t>
        </is>
      </c>
      <c r="C11" s="43" t="n"/>
      <c r="D11" s="44" t="n"/>
      <c r="E11" s="44" t="n"/>
      <c r="F11" s="28">
        <f>D11*C11/1000</f>
        <v/>
      </c>
      <c r="G11" s="45" t="n"/>
      <c r="H11" s="46">
        <f>H10+D11</f>
        <v/>
      </c>
      <c r="I11" s="28">
        <f>I10+E11</f>
        <v/>
      </c>
      <c r="J11" s="46">
        <f>D11*F11</f>
        <v/>
      </c>
      <c r="K11" s="47" t="n"/>
      <c r="L11" s="47" t="n"/>
      <c r="M11" s="28">
        <f>IF(J11&gt;0,E11/J11*24,"")</f>
        <v/>
      </c>
      <c r="N11" s="48" t="n"/>
      <c r="O11" s="47" t="n"/>
      <c r="P11" s="48" t="n"/>
      <c r="Q11" s="48" t="n"/>
      <c r="S11" s="30" t="inlineStr">
        <is>
          <t>July</t>
        </is>
      </c>
      <c r="T11" s="43" t="n"/>
      <c r="U11" s="44" t="n"/>
      <c r="V11" s="44" t="n"/>
      <c r="W11" s="28">
        <f>U11*T11/1000</f>
        <v/>
      </c>
      <c r="X11" s="45" t="n"/>
      <c r="Y11" s="46">
        <f>Y10+U11</f>
        <v/>
      </c>
      <c r="Z11" s="28">
        <f>Z10+V11</f>
        <v/>
      </c>
      <c r="AA11" s="46">
        <f>U11*W11</f>
        <v/>
      </c>
      <c r="AB11" s="47" t="n"/>
      <c r="AC11" s="47" t="n"/>
      <c r="AD11" s="28">
        <f>IF(AA11&gt;0,V11/AA11*24,"")</f>
        <v/>
      </c>
      <c r="AE11" s="48" t="n"/>
      <c r="AF11" s="47" t="n"/>
      <c r="AG11" s="48" t="n"/>
      <c r="AH11" s="48" t="n"/>
    </row>
    <row r="12" ht="18" customHeight="1">
      <c r="B12" s="30" t="inlineStr">
        <is>
          <t>August</t>
        </is>
      </c>
      <c r="C12" s="43" t="n"/>
      <c r="D12" s="44" t="n"/>
      <c r="E12" s="44" t="n"/>
      <c r="F12" s="28">
        <f>D12*C12/1000</f>
        <v/>
      </c>
      <c r="G12" s="45" t="n"/>
      <c r="H12" s="46">
        <f>H11+D12</f>
        <v/>
      </c>
      <c r="I12" s="28">
        <f>I11+E12</f>
        <v/>
      </c>
      <c r="J12" s="46">
        <f>D12*F12</f>
        <v/>
      </c>
      <c r="K12" s="47" t="n"/>
      <c r="L12" s="47" t="n"/>
      <c r="M12" s="28">
        <f>IF(J12&gt;0,E12/J12*24,"")</f>
        <v/>
      </c>
      <c r="N12" s="48" t="n"/>
      <c r="O12" s="47" t="n"/>
      <c r="P12" s="48" t="n"/>
      <c r="Q12" s="48" t="n"/>
      <c r="S12" s="30" t="inlineStr">
        <is>
          <t>August</t>
        </is>
      </c>
      <c r="T12" s="43" t="n"/>
      <c r="U12" s="44" t="n"/>
      <c r="V12" s="44" t="n"/>
      <c r="W12" s="28">
        <f>U12*T12/1000</f>
        <v/>
      </c>
      <c r="X12" s="45" t="n"/>
      <c r="Y12" s="46">
        <f>Y11+U12</f>
        <v/>
      </c>
      <c r="Z12" s="28">
        <f>Z11+V12</f>
        <v/>
      </c>
      <c r="AA12" s="46">
        <f>U12*W12</f>
        <v/>
      </c>
      <c r="AB12" s="47" t="n"/>
      <c r="AC12" s="47" t="n"/>
      <c r="AD12" s="28">
        <f>IF(AA12&gt;0,V12/AA12*24,"")</f>
        <v/>
      </c>
      <c r="AE12" s="48" t="n"/>
      <c r="AF12" s="47" t="n"/>
      <c r="AG12" s="48" t="n"/>
      <c r="AH12" s="48" t="n"/>
    </row>
    <row r="13" ht="18" customHeight="1">
      <c r="B13" s="30" t="inlineStr">
        <is>
          <t>September</t>
        </is>
      </c>
      <c r="C13" s="43" t="n"/>
      <c r="D13" s="44" t="n"/>
      <c r="E13" s="44" t="n"/>
      <c r="F13" s="28">
        <f>D13*C13/1000</f>
        <v/>
      </c>
      <c r="G13" s="45" t="n"/>
      <c r="H13" s="46">
        <f>H12+D13</f>
        <v/>
      </c>
      <c r="I13" s="28">
        <f>I12+E13</f>
        <v/>
      </c>
      <c r="J13" s="46">
        <f>D13*F13</f>
        <v/>
      </c>
      <c r="K13" s="47" t="n"/>
      <c r="L13" s="47" t="n"/>
      <c r="M13" s="28">
        <f>IF(J13&gt;0,E13/J13*24,"")</f>
        <v/>
      </c>
      <c r="N13" s="48" t="n"/>
      <c r="O13" s="47" t="n"/>
      <c r="P13" s="48" t="n"/>
      <c r="Q13" s="48" t="n"/>
      <c r="S13" s="30" t="inlineStr">
        <is>
          <t>September</t>
        </is>
      </c>
      <c r="T13" s="43" t="n"/>
      <c r="U13" s="44" t="n"/>
      <c r="V13" s="44" t="n"/>
      <c r="W13" s="28">
        <f>U13*T13/1000</f>
        <v/>
      </c>
      <c r="X13" s="45" t="n"/>
      <c r="Y13" s="46">
        <f>Y12+U13</f>
        <v/>
      </c>
      <c r="Z13" s="28">
        <f>Z12+V13</f>
        <v/>
      </c>
      <c r="AA13" s="46">
        <f>U13*W13</f>
        <v/>
      </c>
      <c r="AB13" s="47" t="n"/>
      <c r="AC13" s="47" t="n"/>
      <c r="AD13" s="28">
        <f>IF(AA13&gt;0,V13/AA13*24,"")</f>
        <v/>
      </c>
      <c r="AE13" s="48" t="n"/>
      <c r="AF13" s="47" t="n"/>
      <c r="AG13" s="48" t="n"/>
      <c r="AH13" s="48" t="n"/>
    </row>
    <row r="14" ht="18" customHeight="1">
      <c r="B14" s="30" t="inlineStr">
        <is>
          <t>October</t>
        </is>
      </c>
      <c r="C14" s="43" t="n"/>
      <c r="D14" s="44" t="n"/>
      <c r="E14" s="44" t="n"/>
      <c r="F14" s="28">
        <f>D14*C14/1000</f>
        <v/>
      </c>
      <c r="G14" s="45" t="n"/>
      <c r="H14" s="46">
        <f>H13+D14</f>
        <v/>
      </c>
      <c r="I14" s="28">
        <f>I13+E14</f>
        <v/>
      </c>
      <c r="J14" s="46">
        <f>D14*F14</f>
        <v/>
      </c>
      <c r="K14" s="47" t="n"/>
      <c r="L14" s="47" t="n"/>
      <c r="M14" s="28">
        <f>IF(J14&gt;0,E14/J14*24,"")</f>
        <v/>
      </c>
      <c r="N14" s="48" t="n"/>
      <c r="O14" s="47" t="n"/>
      <c r="P14" s="48" t="n"/>
      <c r="Q14" s="48" t="n"/>
      <c r="S14" s="30" t="inlineStr">
        <is>
          <t>October</t>
        </is>
      </c>
      <c r="T14" s="43" t="n"/>
      <c r="U14" s="44" t="n"/>
      <c r="V14" s="44" t="n"/>
      <c r="W14" s="28">
        <f>U14*T14/1000</f>
        <v/>
      </c>
      <c r="X14" s="45" t="n"/>
      <c r="Y14" s="46">
        <f>Y13+U14</f>
        <v/>
      </c>
      <c r="Z14" s="28">
        <f>Z13+V14</f>
        <v/>
      </c>
      <c r="AA14" s="46">
        <f>U14*W14</f>
        <v/>
      </c>
      <c r="AB14" s="47" t="n"/>
      <c r="AC14" s="47" t="n"/>
      <c r="AD14" s="28">
        <f>IF(AA14&gt;0,V14/AA14*24,"")</f>
        <v/>
      </c>
      <c r="AE14" s="48" t="n"/>
      <c r="AF14" s="47" t="n"/>
      <c r="AG14" s="48" t="n"/>
      <c r="AH14" s="48" t="n"/>
    </row>
    <row r="15" ht="18" customHeight="1">
      <c r="B15" s="30" t="inlineStr">
        <is>
          <t>November</t>
        </is>
      </c>
      <c r="C15" s="43" t="n"/>
      <c r="D15" s="44" t="n"/>
      <c r="E15" s="44" t="n"/>
      <c r="F15" s="28">
        <f>D15*C15/1000</f>
        <v/>
      </c>
      <c r="G15" s="45" t="n"/>
      <c r="H15" s="46">
        <f>H14+D15</f>
        <v/>
      </c>
      <c r="I15" s="28">
        <f>I14+E15</f>
        <v/>
      </c>
      <c r="J15" s="46">
        <f>D15*F15</f>
        <v/>
      </c>
      <c r="K15" s="47" t="n"/>
      <c r="L15" s="47" t="n"/>
      <c r="M15" s="28">
        <f>IF(J15&gt;0,E15/J15*24,"")</f>
        <v/>
      </c>
      <c r="N15" s="48" t="n"/>
      <c r="O15" s="47" t="n"/>
      <c r="P15" s="48" t="n"/>
      <c r="Q15" s="48" t="n"/>
      <c r="S15" s="30" t="inlineStr">
        <is>
          <t>November</t>
        </is>
      </c>
      <c r="T15" s="43" t="n"/>
      <c r="U15" s="44" t="n"/>
      <c r="V15" s="44" t="n"/>
      <c r="W15" s="28">
        <f>U15*T15/1000</f>
        <v/>
      </c>
      <c r="X15" s="45" t="n"/>
      <c r="Y15" s="46">
        <f>Y14+U15</f>
        <v/>
      </c>
      <c r="Z15" s="28">
        <f>Z14+V15</f>
        <v/>
      </c>
      <c r="AA15" s="46">
        <f>U15*W15</f>
        <v/>
      </c>
      <c r="AB15" s="47" t="n"/>
      <c r="AC15" s="47" t="n"/>
      <c r="AD15" s="28">
        <f>IF(AA15&gt;0,V15/AA15*24,"")</f>
        <v/>
      </c>
      <c r="AE15" s="48" t="n"/>
      <c r="AF15" s="47" t="n"/>
      <c r="AG15" s="48" t="n"/>
      <c r="AH15" s="48" t="n"/>
    </row>
    <row r="16" ht="18" customHeight="1">
      <c r="B16" s="30" t="inlineStr">
        <is>
          <t>December</t>
        </is>
      </c>
      <c r="C16" s="43" t="n"/>
      <c r="D16" s="44" t="n"/>
      <c r="E16" s="44" t="n"/>
      <c r="F16" s="28">
        <f>D16*C16/1000</f>
        <v/>
      </c>
      <c r="G16" s="45" t="n"/>
      <c r="H16" s="46">
        <f>H15+D16</f>
        <v/>
      </c>
      <c r="I16" s="28">
        <f>I15+E16</f>
        <v/>
      </c>
      <c r="J16" s="46">
        <f>D16*F16</f>
        <v/>
      </c>
      <c r="K16" s="47" t="n"/>
      <c r="L16" s="47" t="n"/>
      <c r="M16" s="28">
        <f>IF(J16&gt;0,E16/J16*24,"")</f>
        <v/>
      </c>
      <c r="N16" s="48" t="n"/>
      <c r="O16" s="47" t="n"/>
      <c r="P16" s="48" t="n"/>
      <c r="Q16" s="48" t="n"/>
      <c r="S16" s="30" t="inlineStr">
        <is>
          <t>December</t>
        </is>
      </c>
      <c r="T16" s="43" t="n"/>
      <c r="U16" s="44" t="n"/>
      <c r="V16" s="44" t="n"/>
      <c r="W16" s="28">
        <f>U16*T16/1000</f>
        <v/>
      </c>
      <c r="X16" s="45" t="n"/>
      <c r="Y16" s="46">
        <f>Y15+U16</f>
        <v/>
      </c>
      <c r="Z16" s="28">
        <f>Z15+V16</f>
        <v/>
      </c>
      <c r="AA16" s="46">
        <f>U16*W16</f>
        <v/>
      </c>
      <c r="AB16" s="47" t="n"/>
      <c r="AC16" s="47" t="n"/>
      <c r="AD16" s="28">
        <f>IF(AA16&gt;0,V16/AA16*24,"")</f>
        <v/>
      </c>
      <c r="AE16" s="48" t="n"/>
      <c r="AF16" s="47" t="n"/>
      <c r="AG16" s="48" t="n"/>
      <c r="AH16" s="48" t="n"/>
    </row>
    <row r="17" ht="20" customHeight="1">
      <c r="B17" s="49" t="inlineStr">
        <is>
          <t>ANNUAL TOTAL / AVG</t>
        </is>
      </c>
      <c r="C17" s="28">
        <f>AVERAGE(C5:C16)</f>
        <v/>
      </c>
      <c r="D17" s="28">
        <f>AVERAGE(D5:D16)</f>
        <v/>
      </c>
      <c r="E17" s="28">
        <f>SUM(E5:E16)</f>
        <v/>
      </c>
      <c r="F17" s="28">
        <f>SUM(F5:F16)</f>
        <v/>
      </c>
      <c r="G17" s="50" t="n"/>
      <c r="H17" s="28">
        <f>H16</f>
        <v/>
      </c>
      <c r="I17" s="28">
        <f>I16</f>
        <v/>
      </c>
      <c r="J17" s="50" t="n"/>
      <c r="K17" s="28">
        <f>SUM(K5:K16)</f>
        <v/>
      </c>
      <c r="L17" s="28">
        <f>AVERAGE(L5:L16)</f>
        <v/>
      </c>
      <c r="M17" s="28">
        <f>AVERAGE(M5:M16)</f>
        <v/>
      </c>
      <c r="N17" s="28">
        <f>AVERAGE(N5:N16)</f>
        <v/>
      </c>
      <c r="O17" s="28">
        <f>AVERAGE(O5:O16)</f>
        <v/>
      </c>
      <c r="P17" s="28">
        <f>AVERAGE(P5:P16)</f>
        <v/>
      </c>
      <c r="Q17" s="28">
        <f>AVERAGE(Q5:Q16)</f>
        <v/>
      </c>
      <c r="S17" s="49" t="inlineStr">
        <is>
          <t>ANNUAL TOTAL / AVG</t>
        </is>
      </c>
      <c r="T17" s="28">
        <f>AVERAGE(T5:T16)</f>
        <v/>
      </c>
      <c r="U17" s="28">
        <f>AVERAGE(U5:U16)</f>
        <v/>
      </c>
      <c r="V17" s="28">
        <f>SUM(V5:V16)</f>
        <v/>
      </c>
      <c r="W17" s="28">
        <f>SUM(W5:W16)</f>
        <v/>
      </c>
      <c r="X17" s="50" t="n"/>
      <c r="Y17" s="28">
        <f>Y16</f>
        <v/>
      </c>
      <c r="Z17" s="28">
        <f>Z16</f>
        <v/>
      </c>
      <c r="AA17" s="50" t="n"/>
      <c r="AB17" s="28">
        <f>SUM(AB5:AB16)</f>
        <v/>
      </c>
      <c r="AC17" s="28">
        <f>AVERAGE(AC5:AC16)</f>
        <v/>
      </c>
      <c r="AD17" s="28">
        <f>AVERAGE(AD5:AD16)</f>
        <v/>
      </c>
      <c r="AE17" s="28">
        <f>AVERAGE(AE5:AE16)</f>
        <v/>
      </c>
      <c r="AF17" s="28">
        <f>AVERAGE(AF5:AF16)</f>
        <v/>
      </c>
      <c r="AG17" s="28">
        <f>AVERAGE(AG5:AG16)</f>
        <v/>
      </c>
      <c r="AH17" s="28">
        <f>AVERAGE(AH5:AH16)</f>
        <v/>
      </c>
    </row>
    <row r="18" ht="28" customHeight="1">
      <c r="B18" s="20" t="inlineStr">
        <is>
          <t>Clause 21(e) requires this table for EACH injection well. Columns shaded yellow require data entry; green columns are auto-calculated. Ensure monthly data is complete before generating cumulative totals.</t>
        </is>
      </c>
      <c r="C18" s="21" t="n"/>
      <c r="D18" s="21" t="n"/>
      <c r="E18" s="21" t="n"/>
      <c r="F18" s="21" t="n"/>
      <c r="G18" s="21" t="n"/>
      <c r="H18" s="21" t="n"/>
      <c r="I18" s="21" t="n"/>
      <c r="J18" s="21" t="n"/>
      <c r="K18" s="21" t="n"/>
      <c r="L18" s="21" t="n"/>
      <c r="M18" s="21" t="n"/>
      <c r="N18" s="21" t="n"/>
      <c r="O18" s="21" t="n"/>
      <c r="P18" s="21" t="n"/>
      <c r="Q18" s="21" t="n"/>
      <c r="R18" s="21" t="n"/>
      <c r="S18" s="21" t="n"/>
      <c r="T18" s="21" t="n"/>
      <c r="U18" s="21" t="n"/>
      <c r="V18" s="21" t="n"/>
      <c r="W18" s="21" t="n"/>
      <c r="X18" s="21" t="n"/>
      <c r="Y18" s="21" t="n"/>
      <c r="Z18" s="21" t="n"/>
      <c r="AA18" s="21" t="n"/>
      <c r="AB18" s="21" t="n"/>
      <c r="AC18" s="21" t="n"/>
      <c r="AD18" s="21" t="n"/>
      <c r="AE18" s="21" t="n"/>
      <c r="AF18" s="21" t="n"/>
      <c r="AG18" s="21" t="n"/>
      <c r="AH18" s="22" t="n"/>
    </row>
  </sheetData>
  <mergeCells count="5">
    <mergeCell ref="B18:AH18"/>
    <mergeCell ref="S1:AH1"/>
    <mergeCell ref="B1:Q1"/>
    <mergeCell ref="S2"/>
    <mergeCell ref="B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36"/>
  <sheetViews>
    <sheetView workbookViewId="0">
      <pane ySplit="3" topLeftCell="A4" activePane="bottomLeft" state="frozen"/>
      <selection pane="bottomLeft" activeCell="A1" sqref="A1"/>
    </sheetView>
  </sheetViews>
  <sheetFormatPr baseColWidth="8" defaultRowHeight="15"/>
  <cols>
    <col width="14" customWidth="1" min="1" max="1"/>
    <col width="18" customWidth="1" min="2" max="2"/>
    <col width="18" customWidth="1" min="3" max="3"/>
    <col width="18" customWidth="1" min="4" max="4"/>
    <col width="18" customWidth="1" min="5" max="5"/>
    <col width="18" customWidth="1" min="6" max="6"/>
    <col width="5" customWidth="1" min="7" max="7"/>
  </cols>
  <sheetData>
    <row r="1" ht="22" customHeight="1">
      <c r="A1" s="19" t="inlineStr">
        <is>
          <t>CL21(f) — Monthly and Cumulative Volume/Mass Summary</t>
        </is>
      </c>
      <c r="B1" s="9" t="n"/>
      <c r="C1" s="9" t="n"/>
      <c r="D1" s="9" t="n"/>
      <c r="E1" s="9" t="n"/>
      <c r="F1" s="10" t="n"/>
    </row>
    <row r="3" ht="28" customHeight="1">
      <c r="A3" s="20" t="inlineStr">
        <is>
          <t>Enter monthly injected volumes and masses. Cumulative columns auto-calculate. This table feeds the Hall Plot sheet. Data should match totals from CL21e Monthly Data sheet.</t>
        </is>
      </c>
      <c r="B3" s="21" t="n"/>
      <c r="C3" s="21" t="n"/>
      <c r="D3" s="21" t="n"/>
      <c r="E3" s="21" t="n"/>
      <c r="F3" s="22" t="n"/>
    </row>
    <row r="5" ht="22" customHeight="1">
      <c r="A5" s="16" t="inlineStr">
        <is>
          <t>Well 1: [UWI — enter identifier]</t>
        </is>
      </c>
      <c r="B5" s="9" t="n"/>
      <c r="C5" s="9" t="n"/>
      <c r="D5" s="9" t="n"/>
      <c r="E5" s="9" t="n"/>
      <c r="F5" s="10" t="n"/>
    </row>
    <row r="6" ht="36" customHeight="1">
      <c r="A6" s="26" t="inlineStr">
        <is>
          <t>Month</t>
        </is>
      </c>
      <c r="B6" s="26" t="inlineStr">
        <is>
          <t>Monthly Volume
(E3m³ SC)</t>
        </is>
      </c>
      <c r="C6" s="26" t="inlineStr">
        <is>
          <t>Monthly Mass
(tonnes)</t>
        </is>
      </c>
      <c r="D6" s="26" t="inlineStr">
        <is>
          <t>Cumulative Volume
(E3m³ SC)</t>
        </is>
      </c>
      <c r="E6" s="26" t="inlineStr">
        <is>
          <t>Cumulative Mass
(tonnes)</t>
        </is>
      </c>
      <c r="F6" s="26" t="inlineStr">
        <is>
          <t>Operating Hours
(h)</t>
        </is>
      </c>
    </row>
    <row r="7" ht="16" customHeight="1">
      <c r="A7" s="30" t="inlineStr">
        <is>
          <t>January</t>
        </is>
      </c>
      <c r="B7" s="44" t="n"/>
      <c r="C7" s="47" t="n"/>
      <c r="D7" s="46">
        <f>B7</f>
        <v/>
      </c>
      <c r="E7" s="28">
        <f>C7</f>
        <v/>
      </c>
      <c r="F7" s="47" t="n"/>
    </row>
    <row r="8" ht="16" customHeight="1">
      <c r="A8" s="30" t="inlineStr">
        <is>
          <t>February</t>
        </is>
      </c>
      <c r="B8" s="44" t="n"/>
      <c r="C8" s="47" t="n"/>
      <c r="D8" s="46">
        <f>D7+B8</f>
        <v/>
      </c>
      <c r="E8" s="28">
        <f>E7+C8</f>
        <v/>
      </c>
      <c r="F8" s="47" t="n"/>
    </row>
    <row r="9" ht="16" customHeight="1">
      <c r="A9" s="30" t="inlineStr">
        <is>
          <t>March</t>
        </is>
      </c>
      <c r="B9" s="44" t="n"/>
      <c r="C9" s="47" t="n"/>
      <c r="D9" s="46">
        <f>D8+B9</f>
        <v/>
      </c>
      <c r="E9" s="28">
        <f>E8+C9</f>
        <v/>
      </c>
      <c r="F9" s="47" t="n"/>
    </row>
    <row r="10" ht="16" customHeight="1">
      <c r="A10" s="30" t="inlineStr">
        <is>
          <t>April</t>
        </is>
      </c>
      <c r="B10" s="44" t="n"/>
      <c r="C10" s="47" t="n"/>
      <c r="D10" s="46">
        <f>D9+B10</f>
        <v/>
      </c>
      <c r="E10" s="28">
        <f>E9+C10</f>
        <v/>
      </c>
      <c r="F10" s="47" t="n"/>
    </row>
    <row r="11" ht="16" customHeight="1">
      <c r="A11" s="30" t="inlineStr">
        <is>
          <t>May</t>
        </is>
      </c>
      <c r="B11" s="44" t="n"/>
      <c r="C11" s="47" t="n"/>
      <c r="D11" s="46">
        <f>D10+B11</f>
        <v/>
      </c>
      <c r="E11" s="28">
        <f>E10+C11</f>
        <v/>
      </c>
      <c r="F11" s="47" t="n"/>
    </row>
    <row r="12" ht="16" customHeight="1">
      <c r="A12" s="30" t="inlineStr">
        <is>
          <t>June</t>
        </is>
      </c>
      <c r="B12" s="44" t="n"/>
      <c r="C12" s="47" t="n"/>
      <c r="D12" s="46">
        <f>D11+B12</f>
        <v/>
      </c>
      <c r="E12" s="28">
        <f>E11+C12</f>
        <v/>
      </c>
      <c r="F12" s="47" t="n"/>
    </row>
    <row r="13" ht="16" customHeight="1">
      <c r="A13" s="30" t="inlineStr">
        <is>
          <t>July</t>
        </is>
      </c>
      <c r="B13" s="44" t="n"/>
      <c r="C13" s="47" t="n"/>
      <c r="D13" s="46">
        <f>D12+B13</f>
        <v/>
      </c>
      <c r="E13" s="28">
        <f>E12+C13</f>
        <v/>
      </c>
      <c r="F13" s="47" t="n"/>
    </row>
    <row r="14" ht="16" customHeight="1">
      <c r="A14" s="30" t="inlineStr">
        <is>
          <t>August</t>
        </is>
      </c>
      <c r="B14" s="44" t="n"/>
      <c r="C14" s="47" t="n"/>
      <c r="D14" s="46">
        <f>D13+B14</f>
        <v/>
      </c>
      <c r="E14" s="28">
        <f>E13+C14</f>
        <v/>
      </c>
      <c r="F14" s="47" t="n"/>
    </row>
    <row r="15" ht="16" customHeight="1">
      <c r="A15" s="30" t="inlineStr">
        <is>
          <t>September</t>
        </is>
      </c>
      <c r="B15" s="44" t="n"/>
      <c r="C15" s="47" t="n"/>
      <c r="D15" s="46">
        <f>D14+B15</f>
        <v/>
      </c>
      <c r="E15" s="28">
        <f>E14+C15</f>
        <v/>
      </c>
      <c r="F15" s="47" t="n"/>
    </row>
    <row r="16" ht="16" customHeight="1">
      <c r="A16" s="30" t="inlineStr">
        <is>
          <t>October</t>
        </is>
      </c>
      <c r="B16" s="44" t="n"/>
      <c r="C16" s="47" t="n"/>
      <c r="D16" s="46">
        <f>D15+B16</f>
        <v/>
      </c>
      <c r="E16" s="28">
        <f>E15+C16</f>
        <v/>
      </c>
      <c r="F16" s="47" t="n"/>
    </row>
    <row r="17" ht="16" customHeight="1">
      <c r="A17" s="30" t="inlineStr">
        <is>
          <t>November</t>
        </is>
      </c>
      <c r="B17" s="44" t="n"/>
      <c r="C17" s="47" t="n"/>
      <c r="D17" s="46">
        <f>D16+B17</f>
        <v/>
      </c>
      <c r="E17" s="28">
        <f>E16+C17</f>
        <v/>
      </c>
      <c r="F17" s="47" t="n"/>
    </row>
    <row r="18" ht="16" customHeight="1">
      <c r="A18" s="30" t="inlineStr">
        <is>
          <t>December</t>
        </is>
      </c>
      <c r="B18" s="44" t="n"/>
      <c r="C18" s="47" t="n"/>
      <c r="D18" s="46">
        <f>D17+B18</f>
        <v/>
      </c>
      <c r="E18" s="28">
        <f>E17+C18</f>
        <v/>
      </c>
      <c r="F18" s="47" t="n"/>
    </row>
    <row r="19" ht="20" customHeight="1">
      <c r="A19" s="49" t="inlineStr">
        <is>
          <t>ANNUAL TOTAL</t>
        </is>
      </c>
      <c r="B19" s="46">
        <f>SUM(B7:B18)</f>
        <v/>
      </c>
      <c r="C19" s="28">
        <f>SUM(C7:C18)</f>
        <v/>
      </c>
      <c r="D19" s="46">
        <f>D18</f>
        <v/>
      </c>
      <c r="E19" s="28">
        <f>E18</f>
        <v/>
      </c>
      <c r="F19" s="28">
        <f>SUM(F7:F18)</f>
        <v/>
      </c>
    </row>
    <row r="22" ht="22" customHeight="1">
      <c r="A22" s="16" t="inlineStr">
        <is>
          <t>Well 2: [UWI — enter identifier]</t>
        </is>
      </c>
      <c r="B22" s="9" t="n"/>
      <c r="C22" s="9" t="n"/>
      <c r="D22" s="9" t="n"/>
      <c r="E22" s="9" t="n"/>
      <c r="F22" s="10" t="n"/>
    </row>
    <row r="23" ht="36" customHeight="1">
      <c r="A23" s="26" t="inlineStr">
        <is>
          <t>Month</t>
        </is>
      </c>
      <c r="B23" s="26" t="inlineStr">
        <is>
          <t>Monthly Volume
(E3m³ SC)</t>
        </is>
      </c>
      <c r="C23" s="26" t="inlineStr">
        <is>
          <t>Monthly Mass
(tonnes)</t>
        </is>
      </c>
      <c r="D23" s="26" t="inlineStr">
        <is>
          <t>Cumulative Volume
(E3m³ SC)</t>
        </is>
      </c>
      <c r="E23" s="26" t="inlineStr">
        <is>
          <t>Cumulative Mass
(tonnes)</t>
        </is>
      </c>
      <c r="F23" s="26" t="inlineStr">
        <is>
          <t>Operating Hours
(h)</t>
        </is>
      </c>
    </row>
    <row r="24" ht="16" customHeight="1">
      <c r="A24" s="30" t="inlineStr">
        <is>
          <t>January</t>
        </is>
      </c>
      <c r="B24" s="44" t="n"/>
      <c r="C24" s="47" t="n"/>
      <c r="D24" s="46">
        <f>B24</f>
        <v/>
      </c>
      <c r="E24" s="28">
        <f>C24</f>
        <v/>
      </c>
      <c r="F24" s="47" t="n"/>
    </row>
    <row r="25" ht="16" customHeight="1">
      <c r="A25" s="30" t="inlineStr">
        <is>
          <t>February</t>
        </is>
      </c>
      <c r="B25" s="44" t="n"/>
      <c r="C25" s="47" t="n"/>
      <c r="D25" s="46">
        <f>D24+B25</f>
        <v/>
      </c>
      <c r="E25" s="28">
        <f>E24+C25</f>
        <v/>
      </c>
      <c r="F25" s="47" t="n"/>
    </row>
    <row r="26" ht="16" customHeight="1">
      <c r="A26" s="30" t="inlineStr">
        <is>
          <t>March</t>
        </is>
      </c>
      <c r="B26" s="44" t="n"/>
      <c r="C26" s="47" t="n"/>
      <c r="D26" s="46">
        <f>D25+B26</f>
        <v/>
      </c>
      <c r="E26" s="28">
        <f>E25+C26</f>
        <v/>
      </c>
      <c r="F26" s="47" t="n"/>
    </row>
    <row r="27" ht="16" customHeight="1">
      <c r="A27" s="30" t="inlineStr">
        <is>
          <t>April</t>
        </is>
      </c>
      <c r="B27" s="44" t="n"/>
      <c r="C27" s="47" t="n"/>
      <c r="D27" s="46">
        <f>D26+B27</f>
        <v/>
      </c>
      <c r="E27" s="28">
        <f>E26+C27</f>
        <v/>
      </c>
      <c r="F27" s="47" t="n"/>
    </row>
    <row r="28" ht="16" customHeight="1">
      <c r="A28" s="30" t="inlineStr">
        <is>
          <t>May</t>
        </is>
      </c>
      <c r="B28" s="44" t="n"/>
      <c r="C28" s="47" t="n"/>
      <c r="D28" s="46">
        <f>D27+B28</f>
        <v/>
      </c>
      <c r="E28" s="28">
        <f>E27+C28</f>
        <v/>
      </c>
      <c r="F28" s="47" t="n"/>
    </row>
    <row r="29" ht="16" customHeight="1">
      <c r="A29" s="30" t="inlineStr">
        <is>
          <t>June</t>
        </is>
      </c>
      <c r="B29" s="44" t="n"/>
      <c r="C29" s="47" t="n"/>
      <c r="D29" s="46">
        <f>D28+B29</f>
        <v/>
      </c>
      <c r="E29" s="28">
        <f>E28+C29</f>
        <v/>
      </c>
      <c r="F29" s="47" t="n"/>
    </row>
    <row r="30" ht="16" customHeight="1">
      <c r="A30" s="30" t="inlineStr">
        <is>
          <t>July</t>
        </is>
      </c>
      <c r="B30" s="44" t="n"/>
      <c r="C30" s="47" t="n"/>
      <c r="D30" s="46">
        <f>D29+B30</f>
        <v/>
      </c>
      <c r="E30" s="28">
        <f>E29+C30</f>
        <v/>
      </c>
      <c r="F30" s="47" t="n"/>
    </row>
    <row r="31" ht="16" customHeight="1">
      <c r="A31" s="30" t="inlineStr">
        <is>
          <t>August</t>
        </is>
      </c>
      <c r="B31" s="44" t="n"/>
      <c r="C31" s="47" t="n"/>
      <c r="D31" s="46">
        <f>D30+B31</f>
        <v/>
      </c>
      <c r="E31" s="28">
        <f>E30+C31</f>
        <v/>
      </c>
      <c r="F31" s="47" t="n"/>
    </row>
    <row r="32" ht="16" customHeight="1">
      <c r="A32" s="30" t="inlineStr">
        <is>
          <t>September</t>
        </is>
      </c>
      <c r="B32" s="44" t="n"/>
      <c r="C32" s="47" t="n"/>
      <c r="D32" s="46">
        <f>D31+B32</f>
        <v/>
      </c>
      <c r="E32" s="28">
        <f>E31+C32</f>
        <v/>
      </c>
      <c r="F32" s="47" t="n"/>
    </row>
    <row r="33" ht="16" customHeight="1">
      <c r="A33" s="30" t="inlineStr">
        <is>
          <t>October</t>
        </is>
      </c>
      <c r="B33" s="44" t="n"/>
      <c r="C33" s="47" t="n"/>
      <c r="D33" s="46">
        <f>D32+B33</f>
        <v/>
      </c>
      <c r="E33" s="28">
        <f>E32+C33</f>
        <v/>
      </c>
      <c r="F33" s="47" t="n"/>
    </row>
    <row r="34" ht="16" customHeight="1">
      <c r="A34" s="30" t="inlineStr">
        <is>
          <t>November</t>
        </is>
      </c>
      <c r="B34" s="44" t="n"/>
      <c r="C34" s="47" t="n"/>
      <c r="D34" s="46">
        <f>D33+B34</f>
        <v/>
      </c>
      <c r="E34" s="28">
        <f>E33+C34</f>
        <v/>
      </c>
      <c r="F34" s="47" t="n"/>
    </row>
    <row r="35" ht="16" customHeight="1">
      <c r="A35" s="30" t="inlineStr">
        <is>
          <t>December</t>
        </is>
      </c>
      <c r="B35" s="44" t="n"/>
      <c r="C35" s="47" t="n"/>
      <c r="D35" s="46">
        <f>D34+B35</f>
        <v/>
      </c>
      <c r="E35" s="28">
        <f>E34+C35</f>
        <v/>
      </c>
      <c r="F35" s="47" t="n"/>
    </row>
    <row r="36" ht="20" customHeight="1">
      <c r="A36" s="49" t="inlineStr">
        <is>
          <t>ANNUAL TOTAL</t>
        </is>
      </c>
      <c r="B36" s="46">
        <f>SUM(B24:B35)</f>
        <v/>
      </c>
      <c r="C36" s="28">
        <f>SUM(C24:C35)</f>
        <v/>
      </c>
      <c r="D36" s="46">
        <f>D35</f>
        <v/>
      </c>
      <c r="E36" s="28">
        <f>E35</f>
        <v/>
      </c>
      <c r="F36" s="28">
        <f>SUM(F24:F35)</f>
        <v/>
      </c>
    </row>
  </sheetData>
  <mergeCells count="4">
    <mergeCell ref="A3:F3"/>
    <mergeCell ref="A22:F22"/>
    <mergeCell ref="A1:F1"/>
    <mergeCell ref="A5:F5"/>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G69"/>
  <sheetViews>
    <sheetView workbookViewId="0">
      <pane ySplit="4" topLeftCell="A5" activePane="bottomLeft" state="frozen"/>
      <selection pane="bottomLeft" activeCell="A1" sqref="A1"/>
    </sheetView>
  </sheetViews>
  <sheetFormatPr baseColWidth="8" defaultRowHeight="15"/>
  <cols>
    <col width="14" customWidth="1" min="1" max="1"/>
    <col width="18" customWidth="1" min="2" max="2"/>
    <col width="18" customWidth="1" min="3" max="3"/>
    <col width="18" customWidth="1" min="4" max="4"/>
    <col width="18" customWidth="1" min="5" max="5"/>
    <col width="22" customWidth="1" min="6" max="6"/>
    <col width="22" customWidth="1" min="7" max="7"/>
    <col width="5" customWidth="1" min="8" max="8"/>
  </cols>
  <sheetData>
    <row r="1" ht="22" customHeight="1">
      <c r="A1" s="19" t="inlineStr">
        <is>
          <t>CL21(g) — Hall Plot Analysis (Fracture Detection)</t>
        </is>
      </c>
      <c r="B1" s="9" t="n"/>
      <c r="C1" s="9" t="n"/>
      <c r="D1" s="9" t="n"/>
      <c r="E1" s="9" t="n"/>
      <c r="F1" s="9" t="n"/>
      <c r="G1" s="10" t="n"/>
    </row>
    <row r="3" ht="28" customHeight="1">
      <c r="A3" s="20" t="inlineStr">
        <is>
          <t>Hall Plot: X-axis = Cumulative Injected Volume (tonnes); Y-axis = Cumulative (Avg. BHIP × Operating Hours). A CHANGE IN SLOPE indicates a change in injectivity. Increasing slope = decreasing injectivity (possible plugging). Decreasing slope = increasing injectivity (possible fracturing or formation dilation). AER Clause 21(g) requires discussion of Hall plot anomalies in every annual report.</t>
        </is>
      </c>
      <c r="B3" s="21" t="n"/>
      <c r="C3" s="21" t="n"/>
      <c r="D3" s="21" t="n"/>
      <c r="E3" s="21" t="n"/>
      <c r="F3" s="21" t="n"/>
      <c r="G3" s="22" t="n"/>
    </row>
    <row r="5" ht="22" customHeight="1">
      <c r="A5" s="16" t="inlineStr">
        <is>
          <t>Hall Plot Data Table — Enter monthly data from scheme commencement</t>
        </is>
      </c>
      <c r="B5" s="9" t="n"/>
      <c r="C5" s="9" t="n"/>
      <c r="D5" s="9" t="n"/>
      <c r="E5" s="9" t="n"/>
      <c r="F5" s="9" t="n"/>
      <c r="G5" s="10" t="n"/>
    </row>
    <row r="6" ht="40" customHeight="1">
      <c r="A6" s="26" t="inlineStr">
        <is>
          <t>Month / Date</t>
        </is>
      </c>
      <c r="B6" s="26" t="inlineStr">
        <is>
          <t>Monthly Inj.
Volume (t)</t>
        </is>
      </c>
      <c r="C6" s="26" t="inlineStr">
        <is>
          <t>Avg. BHIP
(kPa)</t>
        </is>
      </c>
      <c r="D6" s="26" t="inlineStr">
        <is>
          <t>Est. Avg. Res.
Pressure (kPa)</t>
        </is>
      </c>
      <c r="E6" s="26" t="inlineStr">
        <is>
          <t>Injectivity Index
(t/d/kPa)</t>
        </is>
      </c>
      <c r="F6" s="26" t="inlineStr">
        <is>
          <t>Cum. Inj. Volume
(tonnes)</t>
        </is>
      </c>
      <c r="G6" s="26" t="inlineStr">
        <is>
          <t>Hall Number
∑(BHIP×Hours)</t>
        </is>
      </c>
    </row>
    <row r="7" ht="16" customHeight="1">
      <c r="A7" s="51" t="n"/>
      <c r="B7" s="47" t="n"/>
      <c r="C7" s="48" t="n"/>
      <c r="D7" s="48" t="n"/>
      <c r="E7" s="46">
        <f>IF(AND(C7&lt;&gt;0,D7&lt;&gt;0,B7&lt;&gt;0),B7/((C7-D7)*730/1000),"")</f>
        <v/>
      </c>
      <c r="F7" s="28">
        <f>B7</f>
        <v/>
      </c>
      <c r="G7" s="52">
        <f>C7*730</f>
        <v/>
      </c>
    </row>
    <row r="8" ht="16" customHeight="1">
      <c r="A8" s="51" t="n"/>
      <c r="B8" s="47" t="n"/>
      <c r="C8" s="48" t="n"/>
      <c r="D8" s="48" t="n"/>
      <c r="E8" s="46">
        <f>IF(AND(C8&lt;&gt;0,D8&lt;&gt;0,B8&lt;&gt;0),B8/((C8-D8)*730/1000),"")</f>
        <v/>
      </c>
      <c r="F8" s="28">
        <f>F7+B8</f>
        <v/>
      </c>
      <c r="G8" s="52">
        <f>G7+C8*730</f>
        <v/>
      </c>
    </row>
    <row r="9" ht="16" customHeight="1">
      <c r="A9" s="51" t="n"/>
      <c r="B9" s="47" t="n"/>
      <c r="C9" s="48" t="n"/>
      <c r="D9" s="48" t="n"/>
      <c r="E9" s="46">
        <f>IF(AND(C9&lt;&gt;0,D9&lt;&gt;0,B9&lt;&gt;0),B9/((C9-D9)*730/1000),"")</f>
        <v/>
      </c>
      <c r="F9" s="28">
        <f>F8+B9</f>
        <v/>
      </c>
      <c r="G9" s="52">
        <f>G8+C9*730</f>
        <v/>
      </c>
    </row>
    <row r="10" ht="16" customHeight="1">
      <c r="A10" s="51" t="n"/>
      <c r="B10" s="47" t="n"/>
      <c r="C10" s="48" t="n"/>
      <c r="D10" s="48" t="n"/>
      <c r="E10" s="46">
        <f>IF(AND(C10&lt;&gt;0,D10&lt;&gt;0,B10&lt;&gt;0),B10/((C10-D10)*730/1000),"")</f>
        <v/>
      </c>
      <c r="F10" s="28">
        <f>F9+B10</f>
        <v/>
      </c>
      <c r="G10" s="52">
        <f>G9+C10*730</f>
        <v/>
      </c>
    </row>
    <row r="11" ht="16" customHeight="1">
      <c r="A11" s="51" t="n"/>
      <c r="B11" s="47" t="n"/>
      <c r="C11" s="48" t="n"/>
      <c r="D11" s="48" t="n"/>
      <c r="E11" s="46">
        <f>IF(AND(C11&lt;&gt;0,D11&lt;&gt;0,B11&lt;&gt;0),B11/((C11-D11)*730/1000),"")</f>
        <v/>
      </c>
      <c r="F11" s="28">
        <f>F10+B11</f>
        <v/>
      </c>
      <c r="G11" s="52">
        <f>G10+C11*730</f>
        <v/>
      </c>
    </row>
    <row r="12" ht="16" customHeight="1">
      <c r="A12" s="51" t="n"/>
      <c r="B12" s="47" t="n"/>
      <c r="C12" s="48" t="n"/>
      <c r="D12" s="48" t="n"/>
      <c r="E12" s="46">
        <f>IF(AND(C12&lt;&gt;0,D12&lt;&gt;0,B12&lt;&gt;0),B12/((C12-D12)*730/1000),"")</f>
        <v/>
      </c>
      <c r="F12" s="28">
        <f>F11+B12</f>
        <v/>
      </c>
      <c r="G12" s="52">
        <f>G11+C12*730</f>
        <v/>
      </c>
    </row>
    <row r="13" ht="16" customHeight="1">
      <c r="A13" s="51" t="n"/>
      <c r="B13" s="47" t="n"/>
      <c r="C13" s="48" t="n"/>
      <c r="D13" s="48" t="n"/>
      <c r="E13" s="46">
        <f>IF(AND(C13&lt;&gt;0,D13&lt;&gt;0,B13&lt;&gt;0),B13/((C13-D13)*730/1000),"")</f>
        <v/>
      </c>
      <c r="F13" s="28">
        <f>F12+B13</f>
        <v/>
      </c>
      <c r="G13" s="52">
        <f>G12+C13*730</f>
        <v/>
      </c>
    </row>
    <row r="14" ht="16" customHeight="1">
      <c r="A14" s="51" t="n"/>
      <c r="B14" s="47" t="n"/>
      <c r="C14" s="48" t="n"/>
      <c r="D14" s="48" t="n"/>
      <c r="E14" s="46">
        <f>IF(AND(C14&lt;&gt;0,D14&lt;&gt;0,B14&lt;&gt;0),B14/((C14-D14)*730/1000),"")</f>
        <v/>
      </c>
      <c r="F14" s="28">
        <f>F13+B14</f>
        <v/>
      </c>
      <c r="G14" s="52">
        <f>G13+C14*730</f>
        <v/>
      </c>
    </row>
    <row r="15" ht="16" customHeight="1">
      <c r="A15" s="51" t="n"/>
      <c r="B15" s="47" t="n"/>
      <c r="C15" s="48" t="n"/>
      <c r="D15" s="48" t="n"/>
      <c r="E15" s="46">
        <f>IF(AND(C15&lt;&gt;0,D15&lt;&gt;0,B15&lt;&gt;0),B15/((C15-D15)*730/1000),"")</f>
        <v/>
      </c>
      <c r="F15" s="28">
        <f>F14+B15</f>
        <v/>
      </c>
      <c r="G15" s="52">
        <f>G14+C15*730</f>
        <v/>
      </c>
    </row>
    <row r="16" ht="16" customHeight="1">
      <c r="A16" s="51" t="n"/>
      <c r="B16" s="47" t="n"/>
      <c r="C16" s="48" t="n"/>
      <c r="D16" s="48" t="n"/>
      <c r="E16" s="46">
        <f>IF(AND(C16&lt;&gt;0,D16&lt;&gt;0,B16&lt;&gt;0),B16/((C16-D16)*730/1000),"")</f>
        <v/>
      </c>
      <c r="F16" s="28">
        <f>F15+B16</f>
        <v/>
      </c>
      <c r="G16" s="52">
        <f>G15+C16*730</f>
        <v/>
      </c>
    </row>
    <row r="17" ht="16" customHeight="1">
      <c r="A17" s="51" t="n"/>
      <c r="B17" s="47" t="n"/>
      <c r="C17" s="48" t="n"/>
      <c r="D17" s="48" t="n"/>
      <c r="E17" s="46">
        <f>IF(AND(C17&lt;&gt;0,D17&lt;&gt;0,B17&lt;&gt;0),B17/((C17-D17)*730/1000),"")</f>
        <v/>
      </c>
      <c r="F17" s="28">
        <f>F16+B17</f>
        <v/>
      </c>
      <c r="G17" s="52">
        <f>G16+C17*730</f>
        <v/>
      </c>
    </row>
    <row r="18" ht="16" customHeight="1">
      <c r="A18" s="51" t="n"/>
      <c r="B18" s="47" t="n"/>
      <c r="C18" s="48" t="n"/>
      <c r="D18" s="48" t="n"/>
      <c r="E18" s="46">
        <f>IF(AND(C18&lt;&gt;0,D18&lt;&gt;0,B18&lt;&gt;0),B18/((C18-D18)*730/1000),"")</f>
        <v/>
      </c>
      <c r="F18" s="28">
        <f>F17+B18</f>
        <v/>
      </c>
      <c r="G18" s="52">
        <f>G17+C18*730</f>
        <v/>
      </c>
    </row>
    <row r="19" ht="16" customHeight="1">
      <c r="A19" s="51" t="n"/>
      <c r="B19" s="47" t="n"/>
      <c r="C19" s="48" t="n"/>
      <c r="D19" s="48" t="n"/>
      <c r="E19" s="46">
        <f>IF(AND(C19&lt;&gt;0,D19&lt;&gt;0,B19&lt;&gt;0),B19/((C19-D19)*730/1000),"")</f>
        <v/>
      </c>
      <c r="F19" s="28">
        <f>F18+B19</f>
        <v/>
      </c>
      <c r="G19" s="52">
        <f>G18+C19*730</f>
        <v/>
      </c>
    </row>
    <row r="20" ht="16" customHeight="1">
      <c r="A20" s="51" t="n"/>
      <c r="B20" s="47" t="n"/>
      <c r="C20" s="48" t="n"/>
      <c r="D20" s="48" t="n"/>
      <c r="E20" s="46">
        <f>IF(AND(C20&lt;&gt;0,D20&lt;&gt;0,B20&lt;&gt;0),B20/((C20-D20)*730/1000),"")</f>
        <v/>
      </c>
      <c r="F20" s="28">
        <f>F19+B20</f>
        <v/>
      </c>
      <c r="G20" s="52">
        <f>G19+C20*730</f>
        <v/>
      </c>
    </row>
    <row r="21" ht="16" customHeight="1">
      <c r="A21" s="51" t="n"/>
      <c r="B21" s="47" t="n"/>
      <c r="C21" s="48" t="n"/>
      <c r="D21" s="48" t="n"/>
      <c r="E21" s="46">
        <f>IF(AND(C21&lt;&gt;0,D21&lt;&gt;0,B21&lt;&gt;0),B21/((C21-D21)*730/1000),"")</f>
        <v/>
      </c>
      <c r="F21" s="28">
        <f>F20+B21</f>
        <v/>
      </c>
      <c r="G21" s="52">
        <f>G20+C21*730</f>
        <v/>
      </c>
    </row>
    <row r="22" ht="16" customHeight="1">
      <c r="A22" s="51" t="n"/>
      <c r="B22" s="47" t="n"/>
      <c r="C22" s="48" t="n"/>
      <c r="D22" s="48" t="n"/>
      <c r="E22" s="46">
        <f>IF(AND(C22&lt;&gt;0,D22&lt;&gt;0,B22&lt;&gt;0),B22/((C22-D22)*730/1000),"")</f>
        <v/>
      </c>
      <c r="F22" s="28">
        <f>F21+B22</f>
        <v/>
      </c>
      <c r="G22" s="52">
        <f>G21+C22*730</f>
        <v/>
      </c>
    </row>
    <row r="23" ht="16" customHeight="1">
      <c r="A23" s="51" t="n"/>
      <c r="B23" s="47" t="n"/>
      <c r="C23" s="48" t="n"/>
      <c r="D23" s="48" t="n"/>
      <c r="E23" s="46">
        <f>IF(AND(C23&lt;&gt;0,D23&lt;&gt;0,B23&lt;&gt;0),B23/((C23-D23)*730/1000),"")</f>
        <v/>
      </c>
      <c r="F23" s="28">
        <f>F22+B23</f>
        <v/>
      </c>
      <c r="G23" s="52">
        <f>G22+C23*730</f>
        <v/>
      </c>
    </row>
    <row r="24" ht="16" customHeight="1">
      <c r="A24" s="51" t="n"/>
      <c r="B24" s="47" t="n"/>
      <c r="C24" s="48" t="n"/>
      <c r="D24" s="48" t="n"/>
      <c r="E24" s="46">
        <f>IF(AND(C24&lt;&gt;0,D24&lt;&gt;0,B24&lt;&gt;0),B24/((C24-D24)*730/1000),"")</f>
        <v/>
      </c>
      <c r="F24" s="28">
        <f>F23+B24</f>
        <v/>
      </c>
      <c r="G24" s="52">
        <f>G23+C24*730</f>
        <v/>
      </c>
    </row>
    <row r="25" ht="16" customHeight="1">
      <c r="A25" s="51" t="n"/>
      <c r="B25" s="47" t="n"/>
      <c r="C25" s="48" t="n"/>
      <c r="D25" s="48" t="n"/>
      <c r="E25" s="46">
        <f>IF(AND(C25&lt;&gt;0,D25&lt;&gt;0,B25&lt;&gt;0),B25/((C25-D25)*730/1000),"")</f>
        <v/>
      </c>
      <c r="F25" s="28">
        <f>F24+B25</f>
        <v/>
      </c>
      <c r="G25" s="52">
        <f>G24+C25*730</f>
        <v/>
      </c>
    </row>
    <row r="26" ht="16" customHeight="1">
      <c r="A26" s="51" t="n"/>
      <c r="B26" s="47" t="n"/>
      <c r="C26" s="48" t="n"/>
      <c r="D26" s="48" t="n"/>
      <c r="E26" s="46">
        <f>IF(AND(C26&lt;&gt;0,D26&lt;&gt;0,B26&lt;&gt;0),B26/((C26-D26)*730/1000),"")</f>
        <v/>
      </c>
      <c r="F26" s="28">
        <f>F25+B26</f>
        <v/>
      </c>
      <c r="G26" s="52">
        <f>G25+C26*730</f>
        <v/>
      </c>
    </row>
    <row r="27" ht="16" customHeight="1">
      <c r="A27" s="51" t="n"/>
      <c r="B27" s="47" t="n"/>
      <c r="C27" s="48" t="n"/>
      <c r="D27" s="48" t="n"/>
      <c r="E27" s="46">
        <f>IF(AND(C27&lt;&gt;0,D27&lt;&gt;0,B27&lt;&gt;0),B27/((C27-D27)*730/1000),"")</f>
        <v/>
      </c>
      <c r="F27" s="28">
        <f>F26+B27</f>
        <v/>
      </c>
      <c r="G27" s="52">
        <f>G26+C27*730</f>
        <v/>
      </c>
    </row>
    <row r="28" ht="16" customHeight="1">
      <c r="A28" s="51" t="n"/>
      <c r="B28" s="47" t="n"/>
      <c r="C28" s="48" t="n"/>
      <c r="D28" s="48" t="n"/>
      <c r="E28" s="46">
        <f>IF(AND(C28&lt;&gt;0,D28&lt;&gt;0,B28&lt;&gt;0),B28/((C28-D28)*730/1000),"")</f>
        <v/>
      </c>
      <c r="F28" s="28">
        <f>F27+B28</f>
        <v/>
      </c>
      <c r="G28" s="52">
        <f>G27+C28*730</f>
        <v/>
      </c>
    </row>
    <row r="29" ht="16" customHeight="1">
      <c r="A29" s="51" t="n"/>
      <c r="B29" s="47" t="n"/>
      <c r="C29" s="48" t="n"/>
      <c r="D29" s="48" t="n"/>
      <c r="E29" s="46">
        <f>IF(AND(C29&lt;&gt;0,D29&lt;&gt;0,B29&lt;&gt;0),B29/((C29-D29)*730/1000),"")</f>
        <v/>
      </c>
      <c r="F29" s="28">
        <f>F28+B29</f>
        <v/>
      </c>
      <c r="G29" s="52">
        <f>G28+C29*730</f>
        <v/>
      </c>
    </row>
    <row r="30" ht="16" customHeight="1">
      <c r="A30" s="51" t="n"/>
      <c r="B30" s="47" t="n"/>
      <c r="C30" s="48" t="n"/>
      <c r="D30" s="48" t="n"/>
      <c r="E30" s="46">
        <f>IF(AND(C30&lt;&gt;0,D30&lt;&gt;0,B30&lt;&gt;0),B30/((C30-D30)*730/1000),"")</f>
        <v/>
      </c>
      <c r="F30" s="28">
        <f>F29+B30</f>
        <v/>
      </c>
      <c r="G30" s="52">
        <f>G29+C30*730</f>
        <v/>
      </c>
    </row>
    <row r="31" ht="16" customHeight="1">
      <c r="A31" s="51" t="n"/>
      <c r="B31" s="47" t="n"/>
      <c r="C31" s="48" t="n"/>
      <c r="D31" s="48" t="n"/>
      <c r="E31" s="46">
        <f>IF(AND(C31&lt;&gt;0,D31&lt;&gt;0,B31&lt;&gt;0),B31/((C31-D31)*730/1000),"")</f>
        <v/>
      </c>
      <c r="F31" s="28">
        <f>F30+B31</f>
        <v/>
      </c>
      <c r="G31" s="52">
        <f>G30+C31*730</f>
        <v/>
      </c>
    </row>
    <row r="32" ht="16" customHeight="1">
      <c r="A32" s="51" t="n"/>
      <c r="B32" s="47" t="n"/>
      <c r="C32" s="48" t="n"/>
      <c r="D32" s="48" t="n"/>
      <c r="E32" s="46">
        <f>IF(AND(C32&lt;&gt;0,D32&lt;&gt;0,B32&lt;&gt;0),B32/((C32-D32)*730/1000),"")</f>
        <v/>
      </c>
      <c r="F32" s="28">
        <f>F31+B32</f>
        <v/>
      </c>
      <c r="G32" s="52">
        <f>G31+C32*730</f>
        <v/>
      </c>
    </row>
    <row r="33" ht="16" customHeight="1">
      <c r="A33" s="51" t="n"/>
      <c r="B33" s="47" t="n"/>
      <c r="C33" s="48" t="n"/>
      <c r="D33" s="48" t="n"/>
      <c r="E33" s="46">
        <f>IF(AND(C33&lt;&gt;0,D33&lt;&gt;0,B33&lt;&gt;0),B33/((C33-D33)*730/1000),"")</f>
        <v/>
      </c>
      <c r="F33" s="28">
        <f>F32+B33</f>
        <v/>
      </c>
      <c r="G33" s="52">
        <f>G32+C33*730</f>
        <v/>
      </c>
    </row>
    <row r="34" ht="16" customHeight="1">
      <c r="A34" s="51" t="n"/>
      <c r="B34" s="47" t="n"/>
      <c r="C34" s="48" t="n"/>
      <c r="D34" s="48" t="n"/>
      <c r="E34" s="46">
        <f>IF(AND(C34&lt;&gt;0,D34&lt;&gt;0,B34&lt;&gt;0),B34/((C34-D34)*730/1000),"")</f>
        <v/>
      </c>
      <c r="F34" s="28">
        <f>F33+B34</f>
        <v/>
      </c>
      <c r="G34" s="52">
        <f>G33+C34*730</f>
        <v/>
      </c>
    </row>
    <row r="35" ht="16" customHeight="1">
      <c r="A35" s="51" t="n"/>
      <c r="B35" s="47" t="n"/>
      <c r="C35" s="48" t="n"/>
      <c r="D35" s="48" t="n"/>
      <c r="E35" s="46">
        <f>IF(AND(C35&lt;&gt;0,D35&lt;&gt;0,B35&lt;&gt;0),B35/((C35-D35)*730/1000),"")</f>
        <v/>
      </c>
      <c r="F35" s="28">
        <f>F34+B35</f>
        <v/>
      </c>
      <c r="G35" s="52">
        <f>G34+C35*730</f>
        <v/>
      </c>
    </row>
    <row r="36" ht="16" customHeight="1">
      <c r="A36" s="51" t="n"/>
      <c r="B36" s="47" t="n"/>
      <c r="C36" s="48" t="n"/>
      <c r="D36" s="48" t="n"/>
      <c r="E36" s="46">
        <f>IF(AND(C36&lt;&gt;0,D36&lt;&gt;0,B36&lt;&gt;0),B36/((C36-D36)*730/1000),"")</f>
        <v/>
      </c>
      <c r="F36" s="28">
        <f>F35+B36</f>
        <v/>
      </c>
      <c r="G36" s="52">
        <f>G35+C36*730</f>
        <v/>
      </c>
    </row>
    <row r="37" ht="16" customHeight="1">
      <c r="A37" s="51" t="n"/>
      <c r="B37" s="47" t="n"/>
      <c r="C37" s="48" t="n"/>
      <c r="D37" s="48" t="n"/>
      <c r="E37" s="46">
        <f>IF(AND(C37&lt;&gt;0,D37&lt;&gt;0,B37&lt;&gt;0),B37/((C37-D37)*730/1000),"")</f>
        <v/>
      </c>
      <c r="F37" s="28">
        <f>F36+B37</f>
        <v/>
      </c>
      <c r="G37" s="52">
        <f>G36+C37*730</f>
        <v/>
      </c>
    </row>
    <row r="38" ht="16" customHeight="1">
      <c r="A38" s="51" t="n"/>
      <c r="B38" s="47" t="n"/>
      <c r="C38" s="48" t="n"/>
      <c r="D38" s="48" t="n"/>
      <c r="E38" s="46">
        <f>IF(AND(C38&lt;&gt;0,D38&lt;&gt;0,B38&lt;&gt;0),B38/((C38-D38)*730/1000),"")</f>
        <v/>
      </c>
      <c r="F38" s="28">
        <f>F37+B38</f>
        <v/>
      </c>
      <c r="G38" s="52">
        <f>G37+C38*730</f>
        <v/>
      </c>
    </row>
    <row r="39" ht="16" customHeight="1">
      <c r="A39" s="51" t="n"/>
      <c r="B39" s="47" t="n"/>
      <c r="C39" s="48" t="n"/>
      <c r="D39" s="48" t="n"/>
      <c r="E39" s="46">
        <f>IF(AND(C39&lt;&gt;0,D39&lt;&gt;0,B39&lt;&gt;0),B39/((C39-D39)*730/1000),"")</f>
        <v/>
      </c>
      <c r="F39" s="28">
        <f>F38+B39</f>
        <v/>
      </c>
      <c r="G39" s="52">
        <f>G38+C39*730</f>
        <v/>
      </c>
    </row>
    <row r="40" ht="16" customHeight="1">
      <c r="A40" s="51" t="n"/>
      <c r="B40" s="47" t="n"/>
      <c r="C40" s="48" t="n"/>
      <c r="D40" s="48" t="n"/>
      <c r="E40" s="46">
        <f>IF(AND(C40&lt;&gt;0,D40&lt;&gt;0,B40&lt;&gt;0),B40/((C40-D40)*730/1000),"")</f>
        <v/>
      </c>
      <c r="F40" s="28">
        <f>F39+B40</f>
        <v/>
      </c>
      <c r="G40" s="52">
        <f>G39+C40*730</f>
        <v/>
      </c>
    </row>
    <row r="41" ht="16" customHeight="1">
      <c r="A41" s="51" t="n"/>
      <c r="B41" s="47" t="n"/>
      <c r="C41" s="48" t="n"/>
      <c r="D41" s="48" t="n"/>
      <c r="E41" s="46">
        <f>IF(AND(C41&lt;&gt;0,D41&lt;&gt;0,B41&lt;&gt;0),B41/((C41-D41)*730/1000),"")</f>
        <v/>
      </c>
      <c r="F41" s="28">
        <f>F40+B41</f>
        <v/>
      </c>
      <c r="G41" s="52">
        <f>G40+C41*730</f>
        <v/>
      </c>
    </row>
    <row r="42" ht="16" customHeight="1">
      <c r="A42" s="51" t="n"/>
      <c r="B42" s="47" t="n"/>
      <c r="C42" s="48" t="n"/>
      <c r="D42" s="48" t="n"/>
      <c r="E42" s="46">
        <f>IF(AND(C42&lt;&gt;0,D42&lt;&gt;0,B42&lt;&gt;0),B42/((C42-D42)*730/1000),"")</f>
        <v/>
      </c>
      <c r="F42" s="28">
        <f>F41+B42</f>
        <v/>
      </c>
      <c r="G42" s="52">
        <f>G41+C42*730</f>
        <v/>
      </c>
    </row>
    <row r="43" ht="16" customHeight="1">
      <c r="A43" s="51" t="n"/>
      <c r="B43" s="47" t="n"/>
      <c r="C43" s="48" t="n"/>
      <c r="D43" s="48" t="n"/>
      <c r="E43" s="46">
        <f>IF(AND(C43&lt;&gt;0,D43&lt;&gt;0,B43&lt;&gt;0),B43/((C43-D43)*730/1000),"")</f>
        <v/>
      </c>
      <c r="F43" s="28">
        <f>F42+B43</f>
        <v/>
      </c>
      <c r="G43" s="52">
        <f>G42+C43*730</f>
        <v/>
      </c>
    </row>
    <row r="44" ht="16" customHeight="1">
      <c r="A44" s="51" t="n"/>
      <c r="B44" s="47" t="n"/>
      <c r="C44" s="48" t="n"/>
      <c r="D44" s="48" t="n"/>
      <c r="E44" s="46">
        <f>IF(AND(C44&lt;&gt;0,D44&lt;&gt;0,B44&lt;&gt;0),B44/((C44-D44)*730/1000),"")</f>
        <v/>
      </c>
      <c r="F44" s="28">
        <f>F43+B44</f>
        <v/>
      </c>
      <c r="G44" s="52">
        <f>G43+C44*730</f>
        <v/>
      </c>
    </row>
    <row r="45" ht="16" customHeight="1">
      <c r="A45" s="51" t="n"/>
      <c r="B45" s="47" t="n"/>
      <c r="C45" s="48" t="n"/>
      <c r="D45" s="48" t="n"/>
      <c r="E45" s="46">
        <f>IF(AND(C45&lt;&gt;0,D45&lt;&gt;0,B45&lt;&gt;0),B45/((C45-D45)*730/1000),"")</f>
        <v/>
      </c>
      <c r="F45" s="28">
        <f>F44+B45</f>
        <v/>
      </c>
      <c r="G45" s="52">
        <f>G44+C45*730</f>
        <v/>
      </c>
    </row>
    <row r="46" ht="16" customHeight="1">
      <c r="A46" s="51" t="n"/>
      <c r="B46" s="47" t="n"/>
      <c r="C46" s="48" t="n"/>
      <c r="D46" s="48" t="n"/>
      <c r="E46" s="46">
        <f>IF(AND(C46&lt;&gt;0,D46&lt;&gt;0,B46&lt;&gt;0),B46/((C46-D46)*730/1000),"")</f>
        <v/>
      </c>
      <c r="F46" s="28">
        <f>F45+B46</f>
        <v/>
      </c>
      <c r="G46" s="52">
        <f>G45+C46*730</f>
        <v/>
      </c>
    </row>
    <row r="47" ht="16" customHeight="1">
      <c r="A47" s="51" t="n"/>
      <c r="B47" s="47" t="n"/>
      <c r="C47" s="48" t="n"/>
      <c r="D47" s="48" t="n"/>
      <c r="E47" s="46">
        <f>IF(AND(C47&lt;&gt;0,D47&lt;&gt;0,B47&lt;&gt;0),B47/((C47-D47)*730/1000),"")</f>
        <v/>
      </c>
      <c r="F47" s="28">
        <f>F46+B47</f>
        <v/>
      </c>
      <c r="G47" s="52">
        <f>G46+C47*730</f>
        <v/>
      </c>
    </row>
    <row r="48" ht="16" customHeight="1">
      <c r="A48" s="51" t="n"/>
      <c r="B48" s="47" t="n"/>
      <c r="C48" s="48" t="n"/>
      <c r="D48" s="48" t="n"/>
      <c r="E48" s="46">
        <f>IF(AND(C48&lt;&gt;0,D48&lt;&gt;0,B48&lt;&gt;0),B48/((C48-D48)*730/1000),"")</f>
        <v/>
      </c>
      <c r="F48" s="28">
        <f>F47+B48</f>
        <v/>
      </c>
      <c r="G48" s="52">
        <f>G47+C48*730</f>
        <v/>
      </c>
    </row>
    <row r="49" ht="16" customHeight="1">
      <c r="A49" s="51" t="n"/>
      <c r="B49" s="47" t="n"/>
      <c r="C49" s="48" t="n"/>
      <c r="D49" s="48" t="n"/>
      <c r="E49" s="46">
        <f>IF(AND(C49&lt;&gt;0,D49&lt;&gt;0,B49&lt;&gt;0),B49/((C49-D49)*730/1000),"")</f>
        <v/>
      </c>
      <c r="F49" s="28">
        <f>F48+B49</f>
        <v/>
      </c>
      <c r="G49" s="52">
        <f>G48+C49*730</f>
        <v/>
      </c>
    </row>
    <row r="50" ht="16" customHeight="1">
      <c r="A50" s="51" t="n"/>
      <c r="B50" s="47" t="n"/>
      <c r="C50" s="48" t="n"/>
      <c r="D50" s="48" t="n"/>
      <c r="E50" s="46">
        <f>IF(AND(C50&lt;&gt;0,D50&lt;&gt;0,B50&lt;&gt;0),B50/((C50-D50)*730/1000),"")</f>
        <v/>
      </c>
      <c r="F50" s="28">
        <f>F49+B50</f>
        <v/>
      </c>
      <c r="G50" s="52">
        <f>G49+C50*730</f>
        <v/>
      </c>
    </row>
    <row r="51" ht="16" customHeight="1">
      <c r="A51" s="51" t="n"/>
      <c r="B51" s="47" t="n"/>
      <c r="C51" s="48" t="n"/>
      <c r="D51" s="48" t="n"/>
      <c r="E51" s="46">
        <f>IF(AND(C51&lt;&gt;0,D51&lt;&gt;0,B51&lt;&gt;0),B51/((C51-D51)*730/1000),"")</f>
        <v/>
      </c>
      <c r="F51" s="28">
        <f>F50+B51</f>
        <v/>
      </c>
      <c r="G51" s="52">
        <f>G50+C51*730</f>
        <v/>
      </c>
    </row>
    <row r="52" ht="16" customHeight="1">
      <c r="A52" s="51" t="n"/>
      <c r="B52" s="47" t="n"/>
      <c r="C52" s="48" t="n"/>
      <c r="D52" s="48" t="n"/>
      <c r="E52" s="46">
        <f>IF(AND(C52&lt;&gt;0,D52&lt;&gt;0,B52&lt;&gt;0),B52/((C52-D52)*730/1000),"")</f>
        <v/>
      </c>
      <c r="F52" s="28">
        <f>F51+B52</f>
        <v/>
      </c>
      <c r="G52" s="52">
        <f>G51+C52*730</f>
        <v/>
      </c>
    </row>
    <row r="53" ht="16" customHeight="1">
      <c r="A53" s="51" t="n"/>
      <c r="B53" s="47" t="n"/>
      <c r="C53" s="48" t="n"/>
      <c r="D53" s="48" t="n"/>
      <c r="E53" s="46">
        <f>IF(AND(C53&lt;&gt;0,D53&lt;&gt;0,B53&lt;&gt;0),B53/((C53-D53)*730/1000),"")</f>
        <v/>
      </c>
      <c r="F53" s="28">
        <f>F52+B53</f>
        <v/>
      </c>
      <c r="G53" s="52">
        <f>G52+C53*730</f>
        <v/>
      </c>
    </row>
    <row r="54" ht="16" customHeight="1">
      <c r="A54" s="51" t="n"/>
      <c r="B54" s="47" t="n"/>
      <c r="C54" s="48" t="n"/>
      <c r="D54" s="48" t="n"/>
      <c r="E54" s="46">
        <f>IF(AND(C54&lt;&gt;0,D54&lt;&gt;0,B54&lt;&gt;0),B54/((C54-D54)*730/1000),"")</f>
        <v/>
      </c>
      <c r="F54" s="28">
        <f>F53+B54</f>
        <v/>
      </c>
      <c r="G54" s="52">
        <f>G53+C54*730</f>
        <v/>
      </c>
    </row>
    <row r="55" ht="16" customHeight="1">
      <c r="A55" s="51" t="n"/>
      <c r="B55" s="47" t="n"/>
      <c r="C55" s="48" t="n"/>
      <c r="D55" s="48" t="n"/>
      <c r="E55" s="46">
        <f>IF(AND(C55&lt;&gt;0,D55&lt;&gt;0,B55&lt;&gt;0),B55/((C55-D55)*730/1000),"")</f>
        <v/>
      </c>
      <c r="F55" s="28">
        <f>F54+B55</f>
        <v/>
      </c>
      <c r="G55" s="52">
        <f>G54+C55*730</f>
        <v/>
      </c>
    </row>
    <row r="56" ht="16" customHeight="1">
      <c r="A56" s="51" t="n"/>
      <c r="B56" s="47" t="n"/>
      <c r="C56" s="48" t="n"/>
      <c r="D56" s="48" t="n"/>
      <c r="E56" s="46">
        <f>IF(AND(C56&lt;&gt;0,D56&lt;&gt;0,B56&lt;&gt;0),B56/((C56-D56)*730/1000),"")</f>
        <v/>
      </c>
      <c r="F56" s="28">
        <f>F55+B56</f>
        <v/>
      </c>
      <c r="G56" s="52">
        <f>G55+C56*730</f>
        <v/>
      </c>
    </row>
    <row r="57" ht="16" customHeight="1">
      <c r="A57" s="51" t="n"/>
      <c r="B57" s="47" t="n"/>
      <c r="C57" s="48" t="n"/>
      <c r="D57" s="48" t="n"/>
      <c r="E57" s="46">
        <f>IF(AND(C57&lt;&gt;0,D57&lt;&gt;0,B57&lt;&gt;0),B57/((C57-D57)*730/1000),"")</f>
        <v/>
      </c>
      <c r="F57" s="28">
        <f>F56+B57</f>
        <v/>
      </c>
      <c r="G57" s="52">
        <f>G56+C57*730</f>
        <v/>
      </c>
    </row>
    <row r="58" ht="16" customHeight="1">
      <c r="A58" s="51" t="n"/>
      <c r="B58" s="47" t="n"/>
      <c r="C58" s="48" t="n"/>
      <c r="D58" s="48" t="n"/>
      <c r="E58" s="46">
        <f>IF(AND(C58&lt;&gt;0,D58&lt;&gt;0,B58&lt;&gt;0),B58/((C58-D58)*730/1000),"")</f>
        <v/>
      </c>
      <c r="F58" s="28">
        <f>F57+B58</f>
        <v/>
      </c>
      <c r="G58" s="52">
        <f>G57+C58*730</f>
        <v/>
      </c>
    </row>
    <row r="59" ht="16" customHeight="1">
      <c r="A59" s="51" t="n"/>
      <c r="B59" s="47" t="n"/>
      <c r="C59" s="48" t="n"/>
      <c r="D59" s="48" t="n"/>
      <c r="E59" s="46">
        <f>IF(AND(C59&lt;&gt;0,D59&lt;&gt;0,B59&lt;&gt;0),B59/((C59-D59)*730/1000),"")</f>
        <v/>
      </c>
      <c r="F59" s="28">
        <f>F58+B59</f>
        <v/>
      </c>
      <c r="G59" s="52">
        <f>G58+C59*730</f>
        <v/>
      </c>
    </row>
    <row r="60" ht="16" customHeight="1">
      <c r="A60" s="51" t="n"/>
      <c r="B60" s="47" t="n"/>
      <c r="C60" s="48" t="n"/>
      <c r="D60" s="48" t="n"/>
      <c r="E60" s="46">
        <f>IF(AND(C60&lt;&gt;0,D60&lt;&gt;0,B60&lt;&gt;0),B60/((C60-D60)*730/1000),"")</f>
        <v/>
      </c>
      <c r="F60" s="28">
        <f>F59+B60</f>
        <v/>
      </c>
      <c r="G60" s="52">
        <f>G59+C60*730</f>
        <v/>
      </c>
    </row>
    <row r="61" ht="16" customHeight="1">
      <c r="A61" s="51" t="n"/>
      <c r="B61" s="47" t="n"/>
      <c r="C61" s="48" t="n"/>
      <c r="D61" s="48" t="n"/>
      <c r="E61" s="46">
        <f>IF(AND(C61&lt;&gt;0,D61&lt;&gt;0,B61&lt;&gt;0),B61/((C61-D61)*730/1000),"")</f>
        <v/>
      </c>
      <c r="F61" s="28">
        <f>F60+B61</f>
        <v/>
      </c>
      <c r="G61" s="52">
        <f>G60+C61*730</f>
        <v/>
      </c>
    </row>
    <row r="62" ht="16" customHeight="1">
      <c r="A62" s="51" t="n"/>
      <c r="B62" s="47" t="n"/>
      <c r="C62" s="48" t="n"/>
      <c r="D62" s="48" t="n"/>
      <c r="E62" s="46">
        <f>IF(AND(C62&lt;&gt;0,D62&lt;&gt;0,B62&lt;&gt;0),B62/((C62-D62)*730/1000),"")</f>
        <v/>
      </c>
      <c r="F62" s="28">
        <f>F61+B62</f>
        <v/>
      </c>
      <c r="G62" s="52">
        <f>G61+C62*730</f>
        <v/>
      </c>
    </row>
    <row r="63" ht="16" customHeight="1">
      <c r="A63" s="51" t="n"/>
      <c r="B63" s="47" t="n"/>
      <c r="C63" s="48" t="n"/>
      <c r="D63" s="48" t="n"/>
      <c r="E63" s="46">
        <f>IF(AND(C63&lt;&gt;0,D63&lt;&gt;0,B63&lt;&gt;0),B63/((C63-D63)*730/1000),"")</f>
        <v/>
      </c>
      <c r="F63" s="28">
        <f>F62+B63</f>
        <v/>
      </c>
      <c r="G63" s="52">
        <f>G62+C63*730</f>
        <v/>
      </c>
    </row>
    <row r="64" ht="16" customHeight="1">
      <c r="A64" s="51" t="n"/>
      <c r="B64" s="47" t="n"/>
      <c r="C64" s="48" t="n"/>
      <c r="D64" s="48" t="n"/>
      <c r="E64" s="46">
        <f>IF(AND(C64&lt;&gt;0,D64&lt;&gt;0,B64&lt;&gt;0),B64/((C64-D64)*730/1000),"")</f>
        <v/>
      </c>
      <c r="F64" s="28">
        <f>F63+B64</f>
        <v/>
      </c>
      <c r="G64" s="52">
        <f>G63+C64*730</f>
        <v/>
      </c>
    </row>
    <row r="65" ht="16" customHeight="1">
      <c r="A65" s="51" t="n"/>
      <c r="B65" s="47" t="n"/>
      <c r="C65" s="48" t="n"/>
      <c r="D65" s="48" t="n"/>
      <c r="E65" s="46">
        <f>IF(AND(C65&lt;&gt;0,D65&lt;&gt;0,B65&lt;&gt;0),B65/((C65-D65)*730/1000),"")</f>
        <v/>
      </c>
      <c r="F65" s="28">
        <f>F64+B65</f>
        <v/>
      </c>
      <c r="G65" s="52">
        <f>G64+C65*730</f>
        <v/>
      </c>
    </row>
    <row r="66" ht="16" customHeight="1">
      <c r="A66" s="51" t="n"/>
      <c r="B66" s="47" t="n"/>
      <c r="C66" s="48" t="n"/>
      <c r="D66" s="48" t="n"/>
      <c r="E66" s="46">
        <f>IF(AND(C66&lt;&gt;0,D66&lt;&gt;0,B66&lt;&gt;0),B66/((C66-D66)*730/1000),"")</f>
        <v/>
      </c>
      <c r="F66" s="28">
        <f>F65+B66</f>
        <v/>
      </c>
      <c r="G66" s="52">
        <f>G65+C66*730</f>
        <v/>
      </c>
    </row>
    <row r="69" ht="28" customHeight="1">
      <c r="A69" s="20" t="inlineStr">
        <is>
          <t>INTERPRETATION GUIDE: A straight Hall plot line indicates stable injectivity. A downward slope change (flatter line) indicates increasing injectivity — possible fracturing, dilation, or communication with a natural fracture. Report to AER if observed. An upward slope change (steeper line) indicates decreasing injectivity — possible scale, plugging, or reservoir pressure build-up.</t>
        </is>
      </c>
      <c r="B69" s="21" t="n"/>
      <c r="C69" s="21" t="n"/>
      <c r="D69" s="21" t="n"/>
      <c r="E69" s="21" t="n"/>
      <c r="F69" s="21" t="n"/>
      <c r="G69" s="22" t="n"/>
    </row>
  </sheetData>
  <mergeCells count="4">
    <mergeCell ref="A69:G69"/>
    <mergeCell ref="A3:G3"/>
    <mergeCell ref="A1:G1"/>
    <mergeCell ref="A5:G5"/>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SubsurfaceAI D065 Assistant</dc:creator>
  <dc:title>AER D065 Annual Compliance Report Template</dc:title>
  <dc:description>Pre-structured workbook for Clause 21 annual progress reporting — AER Directive 065 CO2 Storage Scheme</dc:description>
  <dcterms:created xsi:type="dcterms:W3CDTF">2026-03-27T18:24:49Z</dcterms:created>
  <dcterms:modified xsi:type="dcterms:W3CDTF">2026-03-27T18:24:50Z</dcterms:modified>
</cp:coreProperties>
</file>